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июнь\"/>
    </mc:Choice>
  </mc:AlternateContent>
  <xr:revisionPtr revIDLastSave="0" documentId="13_ncr:1_{D86D1472-94C4-461F-BECB-2B438A334B00}"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Лист1!$A$7:$AS$74</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4" i="1" l="1"/>
  <c r="Z74" i="1"/>
  <c r="AC73" i="1"/>
  <c r="AD73" i="1" s="1"/>
  <c r="Z73" i="1"/>
  <c r="AA73" i="1" s="1"/>
  <c r="Z72" i="1"/>
  <c r="AA72" i="1" s="1"/>
  <c r="Z71" i="1"/>
  <c r="AA71" i="1" s="1"/>
  <c r="Z70" i="1"/>
  <c r="AA70" i="1" s="1"/>
  <c r="Y69" i="1"/>
  <c r="Z69" i="1" s="1"/>
  <c r="AA69" i="1" s="1"/>
  <c r="Z67" i="1"/>
  <c r="AA67" i="1" s="1"/>
  <c r="Z68" i="1" l="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<sst xmlns="http://schemas.openxmlformats.org/spreadsheetml/2006/main" count="1292" uniqueCount="419">
  <si>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</si>
  <si>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</si>
  <si>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</si>
  <si>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</si>
  <si>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</si>
  <si>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</si>
  <si>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</si>
  <si>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</si>
  <si>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</si>
  <si>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</si>
  <si>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</si>
  <si>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</si>
  <si>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</si>
  <si>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</si>
  <si>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</si>
  <si>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</si>
  <si>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</si>
  <si>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</si>
  <si>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</si>
  <si>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</si>
  <si>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</si>
  <si>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</si>
  <si>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</si>
  <si>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</si>
  <si>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</si>
  <si>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</si>
  <si>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</si>
  <si>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</si>
  <si>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</si>
  <si>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</si>
  <si>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</si>
  <si>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</si>
  <si>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</si>
  <si>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</si>
  <si>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</si>
  <si>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</si>
  <si>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</si>
  <si>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</si>
  <si>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</si>
  <si>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</si>
  <si>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</si>
  <si>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</si>
  <si>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</si>
  <si>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</si>
  <si>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</si>
  <si>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</si>
  <si>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</si>
  <si>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</si>
  <si>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</si>
  <si>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</si>
  <si>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</si>
  <si>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</si>
  <si>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</si>
  <si>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</si>
  <si>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</si>
  <si>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</si>
  <si>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</si>
  <si>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</si>
  <si>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</si>
  <si>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</si>
  <si>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</si>
  <si>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</si>
  <si>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</si>
  <si>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</si>
  <si>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</si>
  <si>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</si>
  <si>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</si>
  <si>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</si>
  <si>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</si>
  <si>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</si>
  <si>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</si>
  <si>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</si>
  <si>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</si>
  <si>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</si>
  <si>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</si>
  <si>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</si>
  <si>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</si>
  <si>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</si>
  <si>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</si>
  <si>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</si>
  <si>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</si>
  <si>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</si>
  <si>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</si>
  <si>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</si>
  <si>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</si>
  <si>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</si>
  <si>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</si>
  <si>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</si>
  <si>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</si>
  <si>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</si>
  <si>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</si>
  <si>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</si>
  <si>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</si>
  <si>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</si>
  <si>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</si>
  <si>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</si>
  <si>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</si>
  <si>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</si>
  <si>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</si>
  <si>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</si>
  <si>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</si>
  <si>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</si>
  <si>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</si>
  <si>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</si>
  <si>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</si>
  <si>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</si>
  <si>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</si>
  <si>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</si>
  <si>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</si>
  <si>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</si>
  <si>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</si>
  <si>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</si>
  <si>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</si>
  <si>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</si>
  <si>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</si>
  <si>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</si>
  <si>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</si>
  <si>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</si>
  <si>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</si>
  <si>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</si>
  <si>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</si>
  <si>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</si>
  <si>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</si>
  <si>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</si>
  <si>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</si>
  <si>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</si>
  <si>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</si>
  <si>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</si>
  <si>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</si>
  <si>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</si>
  <si>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</si>
  <si>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</si>
  <si>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</si>
  <si>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</si>
  <si>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</si>
  <si>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</si>
  <si>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</si>
  <si>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</si>
  <si>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</si>
  <si>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</si>
  <si>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</si>
  <si>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</si>
  <si>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</si>
  <si>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</si>
  <si>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</si>
  <si>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</si>
  <si>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</si>
  <si>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</si>
  <si>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</si>
  <si>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</si>
  <si>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</si>
  <si>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</si>
  <si>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</si>
  <si>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</si>
  <si>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</si>
  <si>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</si>
  <si>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</si>
  <si>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</si>
  <si>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</si>
  <si>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</si>
  <si>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</si>
  <si>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</si>
  <si>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</si>
  <si>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</si>
  <si>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</si>
  <si>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</si>
  <si>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</si>
  <si>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</si>
  <si>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</si>
  <si>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</si>
  <si>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</si>
  <si>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</si>
  <si>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</si>
  <si>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</si>
  <si>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</si>
  <si>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</si>
  <si>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</si>
  <si>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</si>
  <si>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</si>
  <si>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</si>
  <si>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</si>
  <si>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</si>
  <si>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</si>
  <si>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</si>
  <si>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</si>
  <si>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</si>
  <si>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</si>
  <si>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</si>
  <si>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</si>
  <si>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</si>
  <si>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</si>
  <si>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</si>
  <si>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</si>
  <si>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</si>
  <si>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</si>
  <si>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</si>
  <si>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</si>
  <si>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</si>
  <si>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</si>
  <si>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</si>
  <si>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</si>
  <si>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</si>
  <si>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</si>
  <si>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</si>
  <si>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</si>
  <si>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</si>
  <si>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</si>
  <si>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</si>
  <si>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</si>
  <si>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</si>
  <si>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</si>
  <si>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</si>
  <si>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</si>
  <si>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</si>
  <si>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</si>
  <si>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</si>
  <si>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</si>
  <si>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</si>
  <si>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</si>
  <si>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</si>
  <si>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</si>
  <si>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</si>
  <si>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</si>
  <si>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</si>
  <si>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</si>
  <si>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</si>
  <si>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</si>
  <si>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</si>
  <si>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</si>
  <si>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</si>
  <si>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</si>
  <si>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</si>
  <si>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</si>
  <si>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</si>
  <si>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</si>
  <si>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</si>
  <si>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</si>
  <si>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</si>
  <si>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</si>
  <si>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</si>
  <si>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</si>
  <si>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</si>
  <si>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</si>
  <si>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</si>
  <si>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</si>
  <si>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</si>
  <si>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</si>
  <si>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</si>
  <si>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</si>
  <si>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</si>
  <si>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</si>
  <si>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</si>
  <si>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</si>
  <si>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</si>
  <si>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</si>
  <si>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</si>
  <si>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</si>
  <si>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</si>
  <si>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</si>
  <si>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</si>
  <si>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</si>
  <si>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</si>
  <si>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</si>
  <si>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</si>
  <si>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</si>
  <si>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</si>
  <si>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</si>
  <si>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</si>
  <si>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</si>
  <si>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</si>
  <si>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</si>
  <si>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</si>
  <si>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</si>
  <si>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</si>
  <si>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</si>
  <si>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</si>
  <si>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</si>
  <si>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</si>
  <si>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</si>
  <si>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</si>
  <si>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</si>
  <si>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</si>
  <si>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</si>
  <si>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</si>
  <si>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</si>
  <si>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</si>
  <si>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</si>
  <si>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</si>
  <si>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</si>
  <si>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</si>
  <si>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</si>
  <si>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</si>
  <si>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</si>
  <si>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</si>
  <si>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</si>
  <si>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</si>
  <si>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</si>
  <si>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</si>
  <si>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</si>
  <si>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</si>
  <si>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</si>
  <si>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</si>
  <si>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</si>
  <si>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</si>
  <si>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</si>
  <si>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</si>
  <si>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</si>
  <si>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</si>
  <si>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</si>
  <si>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</si>
  <si>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</si>
  <si>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</si>
  <si>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</si>
  <si>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</si>
  <si>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</si>
  <si>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</si>
  <si>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</si>
  <si>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</si>
  <si>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</si>
  <si>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</si>
  <si>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</si>
  <si>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</si>
  <si>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</si>
  <si>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</si>
  <si>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</si>
  <si>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</si>
  <si>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</si>
  <si>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</si>
  <si>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</si>
  <si>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</si>
  <si>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</si>
  <si>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</si>
  <si>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</si>
  <si>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</si>
  <si>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</si>
  <si>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</si>
  <si>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</si>
  <si>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</si>
  <si>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</si>
  <si>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</si>
  <si>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</si>
  <si>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</si>
  <si>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</si>
  <si>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</si>
  <si>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</si>
  <si>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</si>
  <si>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</si>
  <si>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</si>
  <si>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</si>
  <si>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</si>
  <si>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</si>
  <si>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</si>
  <si>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</si>
  <si>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</si>
  <si>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</si>
  <si>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</si>
  <si>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</si>
  <si>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</si>
  <si>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</si>
  <si>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</si>
  <si>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</si>
  <si>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</si>
  <si>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</si>
  <si>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</si>
  <si>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</si>
  <si>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</si>
  <si>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</si>
  <si>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</si>
  <si>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</si>
  <si>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</si>
  <si>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</si>
  <si>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</si>
  <si>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</si>
  <si>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</si>
  <si>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</si>
  <si>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</si>
  <si>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</si>
  <si>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</si>
  <si>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</si>
  <si>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</si>
  <si>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</si>
  <si>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</si>
  <si>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</si>
  <si>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</si>
  <si>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</si>
  <si>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</si>
  <si>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</si>
  <si>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</si>
  <si>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</si>
  <si>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</si>
  <si>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</si>
  <si>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</si>
  <si>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</si>
  <si>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</si>
  <si>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</si>
  <si>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5000018021..</t>
  </si>
  <si>
    <t>5000018021…</t>
  </si>
  <si>
    <t>Сырье 14
(С-3992Т)</t>
  </si>
  <si>
    <t>13529,000</t>
  </si>
  <si>
    <t>422000,000</t>
  </si>
  <si>
    <t>Құрамы: BeO салмақтық үлесі - кемінде 8%.; массалық үлесі SiO2 - нақты; Fe массалық үлесі - 0,5% -дан кем; массалық үлесі Mn - 0,04% -дан кем; массалық үлесі Zn - 0,04% -дан кем; Pb массалық үлесі - 0,05% -дан кем; массалық үлесі F - 0,007% -дан кем. Ылғалдың салмақтық үлесі,% - нақты.</t>
  </si>
  <si>
    <t xml:space="preserve">Состав: массовая доля BeО – не менее 8%.; массовая доля SiO2 – фактическая; массовая доля Fe – менее 0,5%; массовая доля Mn – менее 0,04%; массовая доля Zn – менее 0,04%; массовая доля Pb – менее 0,05%; массовая доля F – менее 0,007%. Массовая доля влаги,% - фактическая. </t>
  </si>
  <si>
    <t>Бериллий концентраты сыйымдылығы +/- 1000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</si>
  <si>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+/- 1000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</si>
  <si>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5000065269</t>
  </si>
  <si>
    <t>201510.500.000010</t>
  </si>
  <si>
    <t>неконцентрированная, сорт 1</t>
  </si>
  <si>
    <t>г. Усть-Каменогорск, проспект Абая, 102</t>
  </si>
  <si>
    <t>Құрамы: ВеО-ның массалық үлесі-кемінде 8%. Таңдаулы көрсеткіш: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</si>
  <si>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Предпочтительный показатель: массовая доля ВеО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Влажность - фактическая. </t>
  </si>
  <si>
    <t>Бериллий концентраты сыйымдылығы 1200 кг дейінгі биг-бэгтерге оралады, бұдан әрі биг-бэгтер сыйымдылығы 25 000 кг дейінгі көлік контейнеріне орналастырылады. Биг-бэгтердің құны шикізат құнына кіреді</t>
  </si>
  <si>
    <t>Бериллиевый концентрат упаковывается в биг-бэги вместимостью до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</si>
  <si>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Азотная кислота неконцентрированная, 2-й сорт</t>
  </si>
  <si>
    <t>Азот қышқылы шоғырланбаған, 2-сорт</t>
  </si>
  <si>
    <t>08.2026</t>
  </si>
  <si>
    <t>Сырье 17
(С-3998Т)</t>
  </si>
  <si>
    <t>Сырье 18
(С-2017)</t>
  </si>
  <si>
    <t>Общие характеристики</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</si>
  <si>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 №643 от 22.04.2026, №713 от 30.04.2026, №797 от 21.05.2026, №893 от 09.06.2026, №923 от 12.06.2026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</si>
</sst>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yyyy"/>
    <numFmt numFmtId="165" formatCode="#,##0.0"/>
    <numFmt numFmtId="166" formatCode="#,##0.000"/>
  </numFmts>
  <fonts count="11"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
      <sz val="10"/>
      <color rgb="FF000000"/>
      <name val="Times New Roman"/>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90">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3" borderId="5" xfId="0" applyFont="1" applyFill="1" applyBorder="1" applyAlignment="1">
      <alignment horizontal="left" vertical="center"/>
    </xf>
    <xf numFmtId="4"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7" xfId="0"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165" fontId="9"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xf>
    <xf numFmtId="2" fontId="9" fillId="3" borderId="3" xfId="0" applyNumberFormat="1" applyFont="1" applyFill="1" applyBorder="1" applyAlignment="1">
      <alignment horizontal="left" vertical="center"/>
    </xf>
    <xf numFmtId="0" fontId="8" fillId="3" borderId="3" xfId="0" applyFont="1" applyFill="1" applyBorder="1" applyAlignment="1">
      <alignment horizontal="left" vertical="center"/>
    </xf>
    <xf numFmtId="49" fontId="8" fillId="3"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xf>
    <xf numFmtId="0" fontId="8" fillId="3" borderId="1" xfId="0" applyFont="1" applyFill="1" applyBorder="1" applyAlignment="1">
      <alignment horizontal="left" vertical="center"/>
    </xf>
    <xf numFmtId="49" fontId="8" fillId="3" borderId="1" xfId="0" applyNumberFormat="1" applyFont="1" applyFill="1" applyBorder="1" applyAlignment="1">
      <alignment horizontal="left" vertical="center" wrapText="1"/>
    </xf>
    <xf numFmtId="1" fontId="8" fillId="3"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49" fontId="8" fillId="3" borderId="1" xfId="0" applyNumberFormat="1" applyFont="1" applyFill="1" applyBorder="1" applyAlignment="1">
      <alignment horizontal="left" vertical="center"/>
    </xf>
    <xf numFmtId="4" fontId="8" fillId="3" borderId="1" xfId="0" applyNumberFormat="1" applyFont="1" applyFill="1" applyBorder="1" applyAlignment="1">
      <alignment horizontal="left" vertical="center" wrapText="1"/>
    </xf>
    <xf numFmtId="4" fontId="8" fillId="3" borderId="1" xfId="0" applyNumberFormat="1" applyFont="1" applyFill="1" applyBorder="1" applyAlignment="1">
      <alignment horizontal="left" vertical="center"/>
    </xf>
    <xf numFmtId="2" fontId="8" fillId="3" borderId="1" xfId="0" applyNumberFormat="1" applyFont="1" applyFill="1" applyBorder="1" applyAlignment="1">
      <alignment horizontal="left" vertical="center" wrapText="1"/>
    </xf>
    <xf numFmtId="0" fontId="8" fillId="3" borderId="5" xfId="0" applyFont="1" applyFill="1" applyBorder="1" applyAlignment="1">
      <alignment horizontal="center" vertical="center" wrapText="1"/>
    </xf>
    <xf numFmtId="4" fontId="5" fillId="4" borderId="1"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49" fontId="8" fillId="2" borderId="3" xfId="0" applyNumberFormat="1" applyFont="1" applyFill="1" applyBorder="1" applyAlignment="1">
      <alignment horizontal="left" vertical="center" wrapText="1"/>
    </xf>
    <xf numFmtId="4" fontId="8" fillId="2" borderId="3" xfId="0" applyNumberFormat="1" applyFont="1" applyFill="1" applyBorder="1" applyAlignment="1">
      <alignment horizontal="left" vertical="center"/>
    </xf>
    <xf numFmtId="2" fontId="8" fillId="3" borderId="3" xfId="0" applyNumberFormat="1" applyFont="1" applyFill="1" applyBorder="1" applyAlignment="1">
      <alignment horizontal="left" vertical="center"/>
    </xf>
    <xf numFmtId="0" fontId="5" fillId="2" borderId="1" xfId="0" applyFont="1" applyFill="1" applyBorder="1" applyAlignment="1">
      <alignment horizontal="left" vertical="top"/>
    </xf>
    <xf numFmtId="166" fontId="5" fillId="2" borderId="1" xfId="0" applyNumberFormat="1" applyFont="1" applyFill="1" applyBorder="1" applyAlignment="1">
      <alignment horizontal="left" vertical="top"/>
    </xf>
    <xf numFmtId="4" fontId="5" fillId="2" borderId="1" xfId="0" applyNumberFormat="1" applyFont="1" applyFill="1" applyBorder="1" applyAlignment="1">
      <alignment horizontal="left" vertical="top"/>
    </xf>
    <xf numFmtId="49" fontId="8" fillId="2" borderId="3" xfId="0" applyNumberFormat="1" applyFont="1" applyFill="1" applyBorder="1" applyAlignment="1">
      <alignment horizontal="left" wrapText="1"/>
    </xf>
    <xf numFmtId="2" fontId="8" fillId="3" borderId="3" xfId="0" applyNumberFormat="1" applyFont="1" applyFill="1" applyBorder="1" applyAlignment="1">
      <alignment horizontal="left" wrapText="1"/>
    </xf>
    <xf numFmtId="4" fontId="8" fillId="3" borderId="3" xfId="0" applyNumberFormat="1" applyFont="1" applyFill="1" applyBorder="1" applyAlignment="1">
      <alignment horizontal="left" wrapText="1"/>
    </xf>
    <xf numFmtId="2" fontId="8" fillId="2" borderId="3" xfId="0" applyNumberFormat="1" applyFont="1" applyFill="1" applyBorder="1" applyAlignment="1">
      <alignment horizontal="left" wrapText="1"/>
    </xf>
    <xf numFmtId="1" fontId="8" fillId="2" borderId="3" xfId="0" applyNumberFormat="1" applyFont="1" applyFill="1" applyBorder="1" applyAlignment="1">
      <alignment horizontal="left" wrapText="1"/>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17" fontId="10" fillId="5" borderId="3" xfId="0" applyNumberFormat="1" applyFont="1" applyFill="1" applyBorder="1" applyAlignment="1">
      <alignment horizontal="left" vertical="center"/>
    </xf>
    <xf numFmtId="0" fontId="10" fillId="5" borderId="3" xfId="0" applyFont="1" applyFill="1" applyBorder="1" applyAlignment="1">
      <alignment horizontal="left" vertical="center"/>
    </xf>
    <xf numFmtId="4" fontId="10" fillId="5" borderId="3" xfId="0" applyNumberFormat="1" applyFont="1" applyFill="1" applyBorder="1" applyAlignment="1">
      <alignment horizontal="left" vertical="center"/>
    </xf>
    <xf numFmtId="4" fontId="10" fillId="5" borderId="3" xfId="0" applyNumberFormat="1" applyFont="1" applyFill="1" applyBorder="1" applyAlignment="1">
      <alignment horizontal="left" vertical="center" wrapText="1"/>
    </xf>
    <xf numFmtId="0" fontId="10" fillId="4" borderId="3" xfId="0" applyFont="1" applyFill="1" applyBorder="1" applyAlignment="1">
      <alignment horizontal="left" vertical="center"/>
    </xf>
    <xf numFmtId="4" fontId="10" fillId="4" borderId="3" xfId="0" applyNumberFormat="1" applyFont="1" applyFill="1" applyBorder="1" applyAlignment="1">
      <alignment horizontal="left" vertical="center"/>
    </xf>
    <xf numFmtId="2" fontId="10" fillId="4" borderId="3" xfId="0" applyNumberFormat="1" applyFont="1" applyFill="1" applyBorder="1" applyAlignment="1">
      <alignment horizontal="left" vertical="center"/>
    </xf>
    <xf numFmtId="49" fontId="10" fillId="5" borderId="3" xfId="0" applyNumberFormat="1" applyFont="1" applyFill="1" applyBorder="1" applyAlignment="1">
      <alignment horizontal="left" vertical="center" wrapText="1"/>
    </xf>
    <xf numFmtId="0" fontId="5" fillId="4" borderId="0" xfId="0" applyFont="1" applyFill="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2"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4"/>
  <sheetViews>
    <sheetView tabSelected="1" workbookViewId="0">
      <pane xSplit="4" ySplit="1" topLeftCell="E2" activePane="bottomRight" state="frozen"/>
      <selection pane="topRight" activeCell="E1" sqref="E1"/>
      <selection pane="bottomLeft" activeCell="A2" sqref="A2"/>
      <selection pane="bottomRight" activeCell="E19" sqref="E19"/>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87" t="s">
        <v>200</v>
      </c>
      <c r="E1" s="87"/>
      <c r="F1" s="87"/>
      <c r="G1" s="87"/>
      <c r="H1" s="87"/>
      <c r="I1" s="88"/>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15"/>
      <c r="AL1" s="15"/>
      <c r="AM1" s="15"/>
      <c r="AN1" s="15"/>
      <c r="AO1" s="15"/>
      <c r="AP1" s="15"/>
      <c r="AQ1" s="15"/>
      <c r="AR1" s="15"/>
      <c r="AS1" s="15"/>
    </row>
    <row r="2" spans="1:45" x14ac:dyDescent="0.25">
      <c r="A2" s="15"/>
      <c r="B2" s="15"/>
      <c r="C2" s="15"/>
      <c r="E2" s="73" t="s">
        <v>204</v>
      </c>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15"/>
      <c r="AL2" s="15"/>
      <c r="AM2" s="15"/>
      <c r="AN2" s="15"/>
      <c r="AO2" s="15"/>
      <c r="AP2" s="15"/>
      <c r="AQ2" s="15"/>
      <c r="AR2" s="15"/>
      <c r="AS2" s="15"/>
    </row>
    <row r="3" spans="1:45" x14ac:dyDescent="0.25">
      <c r="A3" s="15"/>
      <c r="B3" s="15"/>
      <c r="C3" s="15"/>
      <c r="D3" s="15"/>
      <c r="E3" s="26" t="s">
        <v>418</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85" t="s">
        <v>0</v>
      </c>
      <c r="B4" s="85" t="s">
        <v>1</v>
      </c>
      <c r="C4" s="89" t="s">
        <v>2</v>
      </c>
      <c r="D4" s="85" t="s">
        <v>3</v>
      </c>
      <c r="E4" s="85" t="s">
        <v>4</v>
      </c>
      <c r="F4" s="85" t="s">
        <v>5</v>
      </c>
      <c r="G4" s="85" t="s">
        <v>6</v>
      </c>
      <c r="H4" s="85" t="s">
        <v>7</v>
      </c>
      <c r="I4" s="85" t="s">
        <v>8</v>
      </c>
      <c r="J4" s="85" t="s">
        <v>9</v>
      </c>
      <c r="K4" s="85" t="s">
        <v>10</v>
      </c>
      <c r="L4" s="85" t="s">
        <v>11</v>
      </c>
      <c r="M4" s="85" t="s">
        <v>12</v>
      </c>
      <c r="N4" s="85" t="s">
        <v>197</v>
      </c>
      <c r="O4" s="85"/>
      <c r="P4" s="85"/>
      <c r="Q4" s="85"/>
      <c r="R4" s="85"/>
      <c r="S4" s="85" t="s">
        <v>13</v>
      </c>
      <c r="T4" s="85"/>
      <c r="U4" s="85"/>
      <c r="V4" s="85" t="s">
        <v>14</v>
      </c>
      <c r="W4" s="85" t="s">
        <v>15</v>
      </c>
      <c r="X4" s="86" t="s">
        <v>16</v>
      </c>
      <c r="Y4" s="86"/>
      <c r="Z4" s="86"/>
      <c r="AA4" s="86"/>
      <c r="AB4" s="86" t="s">
        <v>17</v>
      </c>
      <c r="AC4" s="86"/>
      <c r="AD4" s="86"/>
      <c r="AE4" s="85" t="s">
        <v>18</v>
      </c>
      <c r="AF4" s="85" t="s">
        <v>19</v>
      </c>
      <c r="AG4" s="85"/>
      <c r="AH4" s="85" t="s">
        <v>20</v>
      </c>
      <c r="AI4" s="85"/>
      <c r="AJ4" s="85"/>
      <c r="AK4" s="85"/>
      <c r="AL4" s="85"/>
      <c r="AM4" s="85"/>
      <c r="AN4" s="85"/>
      <c r="AO4" s="85"/>
      <c r="AP4" s="85"/>
      <c r="AQ4" s="85"/>
      <c r="AR4" s="85"/>
      <c r="AS4" s="85"/>
    </row>
    <row r="5" spans="1:45" ht="38.25" x14ac:dyDescent="0.25">
      <c r="A5" s="85"/>
      <c r="B5" s="85"/>
      <c r="C5" s="89"/>
      <c r="D5" s="85"/>
      <c r="E5" s="85"/>
      <c r="F5" s="85"/>
      <c r="G5" s="85"/>
      <c r="H5" s="85"/>
      <c r="I5" s="85"/>
      <c r="J5" s="85"/>
      <c r="K5" s="85"/>
      <c r="L5" s="85"/>
      <c r="M5" s="85"/>
      <c r="N5" s="85" t="s">
        <v>21</v>
      </c>
      <c r="O5" s="85"/>
      <c r="P5" s="74" t="s">
        <v>22</v>
      </c>
      <c r="Q5" s="85" t="s">
        <v>23</v>
      </c>
      <c r="R5" s="85"/>
      <c r="S5" s="85"/>
      <c r="T5" s="85"/>
      <c r="U5" s="85"/>
      <c r="V5" s="85"/>
      <c r="W5" s="85"/>
      <c r="X5" s="85" t="s">
        <v>24</v>
      </c>
      <c r="Y5" s="85" t="s">
        <v>25</v>
      </c>
      <c r="Z5" s="85" t="s">
        <v>26</v>
      </c>
      <c r="AA5" s="85" t="s">
        <v>27</v>
      </c>
      <c r="AB5" s="85" t="s">
        <v>24</v>
      </c>
      <c r="AC5" s="85" t="s">
        <v>26</v>
      </c>
      <c r="AD5" s="85" t="s">
        <v>27</v>
      </c>
      <c r="AE5" s="85"/>
      <c r="AF5" s="85" t="s">
        <v>28</v>
      </c>
      <c r="AG5" s="85" t="s">
        <v>29</v>
      </c>
      <c r="AH5" s="85" t="s">
        <v>30</v>
      </c>
      <c r="AI5" s="85"/>
      <c r="AJ5" s="85"/>
      <c r="AK5" s="85" t="s">
        <v>31</v>
      </c>
      <c r="AL5" s="85"/>
      <c r="AM5" s="85"/>
      <c r="AN5" s="85" t="s">
        <v>32</v>
      </c>
      <c r="AO5" s="85"/>
      <c r="AP5" s="85"/>
      <c r="AQ5" s="85" t="s">
        <v>33</v>
      </c>
      <c r="AR5" s="85"/>
      <c r="AS5" s="85"/>
    </row>
    <row r="6" spans="1:45" ht="43.5" customHeight="1" x14ac:dyDescent="0.25">
      <c r="A6" s="85"/>
      <c r="B6" s="85"/>
      <c r="C6" s="89"/>
      <c r="D6" s="85"/>
      <c r="E6" s="85"/>
      <c r="F6" s="85"/>
      <c r="G6" s="85"/>
      <c r="H6" s="85"/>
      <c r="I6" s="85"/>
      <c r="J6" s="85"/>
      <c r="K6" s="85"/>
      <c r="L6" s="85"/>
      <c r="M6" s="85"/>
      <c r="N6" s="74" t="s">
        <v>34</v>
      </c>
      <c r="O6" s="74" t="s">
        <v>35</v>
      </c>
      <c r="P6" s="74" t="s">
        <v>36</v>
      </c>
      <c r="Q6" s="74" t="s">
        <v>37</v>
      </c>
      <c r="R6" s="74" t="s">
        <v>36</v>
      </c>
      <c r="S6" s="74" t="s">
        <v>38</v>
      </c>
      <c r="T6" s="74" t="s">
        <v>39</v>
      </c>
      <c r="U6" s="74" t="s">
        <v>40</v>
      </c>
      <c r="V6" s="85"/>
      <c r="W6" s="85"/>
      <c r="X6" s="85"/>
      <c r="Y6" s="85"/>
      <c r="Z6" s="85"/>
      <c r="AA6" s="85"/>
      <c r="AB6" s="85"/>
      <c r="AC6" s="85"/>
      <c r="AD6" s="85"/>
      <c r="AE6" s="85"/>
      <c r="AF6" s="85"/>
      <c r="AG6" s="85"/>
      <c r="AH6" s="74" t="s">
        <v>41</v>
      </c>
      <c r="AI6" s="74" t="s">
        <v>42</v>
      </c>
      <c r="AJ6" s="74" t="s">
        <v>43</v>
      </c>
      <c r="AK6" s="74" t="s">
        <v>41</v>
      </c>
      <c r="AL6" s="74" t="s">
        <v>42</v>
      </c>
      <c r="AM6" s="74" t="s">
        <v>43</v>
      </c>
      <c r="AN6" s="74" t="s">
        <v>41</v>
      </c>
      <c r="AO6" s="74" t="s">
        <v>42</v>
      </c>
      <c r="AP6" s="74" t="s">
        <v>43</v>
      </c>
      <c r="AQ6" s="74" t="s">
        <v>41</v>
      </c>
      <c r="AR6" s="74" t="s">
        <v>42</v>
      </c>
      <c r="AS6" s="74" t="s">
        <v>43</v>
      </c>
    </row>
    <row r="7" spans="1:45" ht="22.5" customHeight="1" x14ac:dyDescent="0.25">
      <c r="A7" s="75">
        <f>COLUMN()</f>
        <v>1</v>
      </c>
      <c r="B7" s="75">
        <f>COLUMN()</f>
        <v>2</v>
      </c>
      <c r="C7" s="75">
        <f>COLUMN()</f>
        <v>3</v>
      </c>
      <c r="D7" s="75">
        <f>COLUMN()</f>
        <v>4</v>
      </c>
      <c r="E7" s="75">
        <f>COLUMN()</f>
        <v>5</v>
      </c>
      <c r="F7" s="75">
        <f>COLUMN()</f>
        <v>6</v>
      </c>
      <c r="G7" s="75">
        <f>COLUMN()</f>
        <v>7</v>
      </c>
      <c r="H7" s="75">
        <f>COLUMN()</f>
        <v>8</v>
      </c>
      <c r="I7" s="74">
        <f>COLUMN()</f>
        <v>9</v>
      </c>
      <c r="J7" s="75">
        <f>COLUMN()</f>
        <v>10</v>
      </c>
      <c r="K7" s="75">
        <f>COLUMN()</f>
        <v>11</v>
      </c>
      <c r="L7" s="75">
        <f>COLUMN()</f>
        <v>12</v>
      </c>
      <c r="M7" s="75">
        <f>COLUMN()</f>
        <v>13</v>
      </c>
      <c r="N7" s="75">
        <f>COLUMN()</f>
        <v>14</v>
      </c>
      <c r="O7" s="75">
        <f>COLUMN()</f>
        <v>15</v>
      </c>
      <c r="P7" s="75">
        <f>COLUMN()</f>
        <v>16</v>
      </c>
      <c r="Q7" s="75">
        <f>COLUMN()</f>
        <v>17</v>
      </c>
      <c r="R7" s="75">
        <f>COLUMN()</f>
        <v>18</v>
      </c>
      <c r="S7" s="75">
        <f>COLUMN()</f>
        <v>19</v>
      </c>
      <c r="T7" s="75">
        <f>COLUMN()</f>
        <v>20</v>
      </c>
      <c r="U7" s="75">
        <f>COLUMN()</f>
        <v>21</v>
      </c>
      <c r="V7" s="75">
        <f>COLUMN()</f>
        <v>22</v>
      </c>
      <c r="W7" s="75">
        <f>COLUMN()</f>
        <v>23</v>
      </c>
      <c r="X7" s="75">
        <f>COLUMN()</f>
        <v>24</v>
      </c>
      <c r="Y7" s="75">
        <f>COLUMN()</f>
        <v>25</v>
      </c>
      <c r="Z7" s="75">
        <f>COLUMN()</f>
        <v>26</v>
      </c>
      <c r="AA7" s="75">
        <f>COLUMN()</f>
        <v>27</v>
      </c>
      <c r="AB7" s="75">
        <f>COLUMN()</f>
        <v>28</v>
      </c>
      <c r="AC7" s="75">
        <f>COLUMN()</f>
        <v>29</v>
      </c>
      <c r="AD7" s="75">
        <f>COLUMN()</f>
        <v>30</v>
      </c>
      <c r="AE7" s="75">
        <f>COLUMN()</f>
        <v>31</v>
      </c>
      <c r="AF7" s="75">
        <f>COLUMN()</f>
        <v>32</v>
      </c>
      <c r="AG7" s="75">
        <f>COLUMN()</f>
        <v>33</v>
      </c>
      <c r="AH7" s="75">
        <f>COLUMN()</f>
        <v>34</v>
      </c>
      <c r="AI7" s="75">
        <f>COLUMN()</f>
        <v>35</v>
      </c>
      <c r="AJ7" s="75">
        <f>COLUMN()</f>
        <v>36</v>
      </c>
      <c r="AK7" s="75">
        <f>COLUMN()</f>
        <v>37</v>
      </c>
      <c r="AL7" s="75">
        <f>COLUMN()</f>
        <v>38</v>
      </c>
      <c r="AM7" s="75">
        <f>COLUMN()</f>
        <v>39</v>
      </c>
      <c r="AN7" s="75">
        <f>COLUMN()</f>
        <v>40</v>
      </c>
      <c r="AO7" s="75">
        <f>COLUMN()</f>
        <v>41</v>
      </c>
      <c r="AP7" s="75">
        <f>COLUMN()</f>
        <v>42</v>
      </c>
      <c r="AQ7" s="75">
        <f>COLUMN()</f>
        <v>43</v>
      </c>
      <c r="AR7" s="75">
        <f>COLUMN()</f>
        <v>44</v>
      </c>
      <c r="AS7" s="75">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333</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333</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2" t="s">
        <v>356</v>
      </c>
      <c r="J25" s="2" t="s">
        <v>48</v>
      </c>
      <c r="K25" s="5">
        <v>631010000</v>
      </c>
      <c r="L25" s="2" t="s">
        <v>126</v>
      </c>
      <c r="M25" s="2" t="s">
        <v>127</v>
      </c>
      <c r="N25" s="2" t="s">
        <v>128</v>
      </c>
      <c r="O25" s="2" t="s">
        <v>129</v>
      </c>
      <c r="P25" s="2"/>
      <c r="Q25" s="2"/>
      <c r="R25" s="2"/>
      <c r="S25" s="12">
        <v>0</v>
      </c>
      <c r="T25" s="12">
        <v>0</v>
      </c>
      <c r="U25" s="12">
        <v>100</v>
      </c>
      <c r="V25" s="2" t="s">
        <v>71</v>
      </c>
      <c r="W25" s="24" t="s">
        <v>212</v>
      </c>
      <c r="X25" s="3">
        <v>822.62</v>
      </c>
      <c r="Y25" s="3">
        <v>1917000</v>
      </c>
      <c r="Z25" s="3">
        <f t="shared" si="8"/>
        <v>1576962540</v>
      </c>
      <c r="AA25" s="16">
        <f t="shared" si="6"/>
        <v>1829276546.3999999</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356</v>
      </c>
      <c r="J26" s="2" t="s">
        <v>48</v>
      </c>
      <c r="K26" s="5">
        <v>631010000</v>
      </c>
      <c r="L26" s="2" t="s">
        <v>145</v>
      </c>
      <c r="M26" s="2" t="s">
        <v>127</v>
      </c>
      <c r="N26" s="2"/>
      <c r="O26" s="2"/>
      <c r="P26" s="2" t="s">
        <v>114</v>
      </c>
      <c r="Q26" s="2"/>
      <c r="R26" s="2"/>
      <c r="S26" s="12">
        <v>0</v>
      </c>
      <c r="T26" s="12">
        <v>0</v>
      </c>
      <c r="U26" s="12">
        <v>100</v>
      </c>
      <c r="V26" s="2" t="s">
        <v>146</v>
      </c>
      <c r="W26" s="24" t="s">
        <v>212</v>
      </c>
      <c r="X26" s="59">
        <v>0</v>
      </c>
      <c r="Y26" s="11">
        <v>145011.6</v>
      </c>
      <c r="Z26" s="59">
        <f t="shared" si="8"/>
        <v>0</v>
      </c>
      <c r="AA26" s="60">
        <f t="shared" si="6"/>
        <v>0</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350</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351</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2" t="s">
        <v>356</v>
      </c>
      <c r="J29" s="2" t="s">
        <v>48</v>
      </c>
      <c r="K29" s="5">
        <v>631010000</v>
      </c>
      <c r="L29" s="2" t="s">
        <v>145</v>
      </c>
      <c r="M29" s="2" t="s">
        <v>127</v>
      </c>
      <c r="N29" s="1"/>
      <c r="O29" s="1"/>
      <c r="P29" s="4" t="s">
        <v>114</v>
      </c>
      <c r="Q29" s="1"/>
      <c r="R29" s="1"/>
      <c r="S29" s="12">
        <v>0</v>
      </c>
      <c r="T29" s="12">
        <v>0</v>
      </c>
      <c r="U29" s="12">
        <v>100</v>
      </c>
      <c r="V29" s="2" t="s">
        <v>146</v>
      </c>
      <c r="W29" s="24" t="s">
        <v>212</v>
      </c>
      <c r="X29" s="3">
        <v>4128.2299999999996</v>
      </c>
      <c r="Y29" s="11">
        <v>144990</v>
      </c>
      <c r="Z29" s="3">
        <f t="shared" si="8"/>
        <v>598552067.69999993</v>
      </c>
      <c r="AA29" s="16">
        <f t="shared" si="6"/>
        <v>694320398.53199983</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2" t="s">
        <v>356</v>
      </c>
      <c r="J30" s="2" t="s">
        <v>48</v>
      </c>
      <c r="K30" s="5">
        <v>631010000</v>
      </c>
      <c r="L30" s="2" t="s">
        <v>145</v>
      </c>
      <c r="M30" s="2" t="s">
        <v>127</v>
      </c>
      <c r="N30" s="1"/>
      <c r="O30" s="1"/>
      <c r="P30" s="4" t="s">
        <v>114</v>
      </c>
      <c r="Q30" s="1"/>
      <c r="R30" s="1"/>
      <c r="S30" s="12">
        <v>0</v>
      </c>
      <c r="T30" s="12">
        <v>0</v>
      </c>
      <c r="U30" s="12">
        <v>100</v>
      </c>
      <c r="V30" s="2" t="s">
        <v>146</v>
      </c>
      <c r="W30" s="24" t="s">
        <v>212</v>
      </c>
      <c r="X30" s="59">
        <v>1289.69</v>
      </c>
      <c r="Y30" s="11">
        <v>161697.60000000001</v>
      </c>
      <c r="Z30" s="59">
        <f t="shared" si="8"/>
        <v>208539777.74400002</v>
      </c>
      <c r="AA30" s="60">
        <f t="shared" si="6"/>
        <v>241906142.18303999</v>
      </c>
      <c r="AB30" s="10">
        <v>0</v>
      </c>
      <c r="AC30" s="10">
        <v>0</v>
      </c>
      <c r="AD30" s="10">
        <v>0</v>
      </c>
      <c r="AE30" s="2" t="s">
        <v>116</v>
      </c>
      <c r="AF30" s="1"/>
      <c r="AG30" s="1"/>
      <c r="AH30" s="2" t="s">
        <v>130</v>
      </c>
      <c r="AI30" s="2" t="s">
        <v>352</v>
      </c>
      <c r="AJ30" s="2" t="s">
        <v>353</v>
      </c>
      <c r="AK30" s="2" t="s">
        <v>133</v>
      </c>
      <c r="AL30" s="2" t="s">
        <v>173</v>
      </c>
      <c r="AM30" s="2" t="s">
        <v>174</v>
      </c>
      <c r="AN30" s="2" t="s">
        <v>136</v>
      </c>
      <c r="AO30" s="2" t="s">
        <v>175</v>
      </c>
      <c r="AP30" s="2" t="s">
        <v>176</v>
      </c>
      <c r="AQ30" s="1"/>
      <c r="AR30" s="1"/>
      <c r="AS30" s="1"/>
    </row>
    <row r="31" spans="1:46" s="1" customFormat="1" ht="27" customHeight="1" x14ac:dyDescent="0.25">
      <c r="A31" s="2" t="s">
        <v>334</v>
      </c>
      <c r="B31" s="7">
        <v>24</v>
      </c>
      <c r="C31" s="1" t="s">
        <v>155</v>
      </c>
      <c r="D31" s="1" t="s">
        <v>143</v>
      </c>
      <c r="E31" s="17" t="s">
        <v>156</v>
      </c>
      <c r="F31" s="1" t="s">
        <v>122</v>
      </c>
      <c r="G31" s="1">
        <v>631010000</v>
      </c>
      <c r="H31" s="1" t="s">
        <v>124</v>
      </c>
      <c r="I31" s="4" t="s">
        <v>125</v>
      </c>
      <c r="J31" s="1" t="s">
        <v>48</v>
      </c>
      <c r="K31" s="1">
        <v>631010000</v>
      </c>
      <c r="L31" s="1" t="s">
        <v>145</v>
      </c>
      <c r="M31" s="1" t="s">
        <v>203</v>
      </c>
      <c r="P31" s="1" t="s">
        <v>114</v>
      </c>
      <c r="S31" s="1">
        <v>100</v>
      </c>
      <c r="T31" s="1">
        <v>0</v>
      </c>
      <c r="U31" s="1">
        <v>0</v>
      </c>
      <c r="V31" s="1" t="s">
        <v>146</v>
      </c>
      <c r="W31" s="24" t="s">
        <v>212</v>
      </c>
      <c r="X31" s="16">
        <v>19580</v>
      </c>
      <c r="Y31" s="16">
        <v>159200.5</v>
      </c>
      <c r="Z31" s="3">
        <f t="shared" si="8"/>
        <v>3117145790</v>
      </c>
      <c r="AA31" s="16">
        <f t="shared" si="6"/>
        <v>3615889116.3999996</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36" t="s">
        <v>202</v>
      </c>
      <c r="J34" s="1" t="s">
        <v>48</v>
      </c>
      <c r="K34" s="1">
        <v>631010000</v>
      </c>
      <c r="L34" s="1" t="s">
        <v>211</v>
      </c>
      <c r="M34" s="1" t="s">
        <v>54</v>
      </c>
      <c r="N34" s="1"/>
      <c r="O34" s="1"/>
      <c r="P34" s="1" t="s">
        <v>114</v>
      </c>
      <c r="Q34" s="1"/>
      <c r="R34" s="1"/>
      <c r="S34" s="1">
        <v>0</v>
      </c>
      <c r="T34" s="1">
        <v>100</v>
      </c>
      <c r="U34" s="1">
        <v>0</v>
      </c>
      <c r="V34" s="1" t="s">
        <v>226</v>
      </c>
      <c r="W34" s="1" t="s">
        <v>212</v>
      </c>
      <c r="X34" s="16" t="s">
        <v>227</v>
      </c>
      <c r="Y34" s="16">
        <v>2900</v>
      </c>
      <c r="Z34" s="3">
        <f t="shared" si="8"/>
        <v>80379300</v>
      </c>
      <c r="AA34" s="16">
        <f t="shared" si="6"/>
        <v>93239988</v>
      </c>
      <c r="AB34" s="18">
        <v>0</v>
      </c>
      <c r="AC34" s="18">
        <v>0</v>
      </c>
      <c r="AD34" s="18">
        <v>0</v>
      </c>
      <c r="AE34" s="1" t="s">
        <v>116</v>
      </c>
      <c r="AF34" s="1"/>
      <c r="AG34" s="1"/>
      <c r="AH34" s="1" t="s">
        <v>136</v>
      </c>
      <c r="AI34" s="1" t="s">
        <v>378</v>
      </c>
      <c r="AJ34" s="1" t="s">
        <v>379</v>
      </c>
      <c r="AK34" s="1" t="s">
        <v>130</v>
      </c>
      <c r="AL34" s="1" t="s">
        <v>224</v>
      </c>
      <c r="AM34" s="1" t="s">
        <v>224</v>
      </c>
      <c r="AN34" s="1" t="s">
        <v>229</v>
      </c>
      <c r="AO34" s="1" t="s">
        <v>230</v>
      </c>
      <c r="AP34" s="1" t="s">
        <v>230</v>
      </c>
      <c r="AQ34" s="1"/>
      <c r="AR34" s="1"/>
      <c r="AS34" s="1"/>
    </row>
    <row r="35" spans="1:45" ht="27" customHeight="1" x14ac:dyDescent="0.25">
      <c r="A35" s="38">
        <v>5000018244</v>
      </c>
      <c r="B35" s="1">
        <v>28</v>
      </c>
      <c r="C35" s="1" t="s">
        <v>231</v>
      </c>
      <c r="D35" s="1" t="s">
        <v>232</v>
      </c>
      <c r="E35" s="1" t="s">
        <v>233</v>
      </c>
      <c r="F35" s="1" t="s">
        <v>122</v>
      </c>
      <c r="G35" s="1" t="s">
        <v>123</v>
      </c>
      <c r="H35" s="1" t="s">
        <v>124</v>
      </c>
      <c r="I35" s="36" t="s">
        <v>333</v>
      </c>
      <c r="J35" s="1" t="s">
        <v>48</v>
      </c>
      <c r="K35" s="1">
        <v>631010000</v>
      </c>
      <c r="L35" s="1" t="s">
        <v>211</v>
      </c>
      <c r="M35" s="1" t="s">
        <v>54</v>
      </c>
      <c r="N35" s="1"/>
      <c r="O35" s="1"/>
      <c r="P35" s="1" t="s">
        <v>114</v>
      </c>
      <c r="Q35" s="1"/>
      <c r="R35" s="1"/>
      <c r="S35" s="1">
        <v>0</v>
      </c>
      <c r="T35" s="1">
        <v>100</v>
      </c>
      <c r="U35" s="1">
        <v>0</v>
      </c>
      <c r="V35" s="1" t="s">
        <v>226</v>
      </c>
      <c r="W35" s="1" t="s">
        <v>212</v>
      </c>
      <c r="X35" s="16">
        <v>5630</v>
      </c>
      <c r="Y35" s="16">
        <v>1495.69</v>
      </c>
      <c r="Z35" s="3">
        <f t="shared" si="8"/>
        <v>8420734.7000000011</v>
      </c>
      <c r="AA35" s="16">
        <f t="shared" si="6"/>
        <v>9768052.2520000003</v>
      </c>
      <c r="AB35" s="18">
        <v>0</v>
      </c>
      <c r="AC35" s="18">
        <v>0</v>
      </c>
      <c r="AD35" s="18">
        <v>0</v>
      </c>
      <c r="AE35" s="1" t="s">
        <v>116</v>
      </c>
      <c r="AF35" s="1"/>
      <c r="AG35" s="1"/>
      <c r="AH35" s="1" t="s">
        <v>229</v>
      </c>
      <c r="AI35" s="1" t="s">
        <v>234</v>
      </c>
      <c r="AJ35" s="1" t="s">
        <v>234</v>
      </c>
      <c r="AK35" s="39" t="s">
        <v>130</v>
      </c>
      <c r="AL35" s="38" t="s">
        <v>380</v>
      </c>
      <c r="AM35" s="40" t="s">
        <v>381</v>
      </c>
      <c r="AN35" s="1"/>
      <c r="AO35" s="1"/>
      <c r="AP35" s="1"/>
      <c r="AQ35" s="1"/>
      <c r="AR35" s="1"/>
      <c r="AS35" s="1"/>
    </row>
    <row r="36" spans="1:45" ht="27" customHeight="1" x14ac:dyDescent="0.25">
      <c r="A36" s="1" t="s">
        <v>235</v>
      </c>
      <c r="B36" s="1">
        <v>29</v>
      </c>
      <c r="C36" s="1" t="s">
        <v>236</v>
      </c>
      <c r="D36" s="1" t="s">
        <v>237</v>
      </c>
      <c r="E36" s="1" t="s">
        <v>238</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239</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240</v>
      </c>
      <c r="AJ36" s="1" t="s">
        <v>241</v>
      </c>
      <c r="AK36" s="1"/>
      <c r="AL36" s="1"/>
      <c r="AM36" s="1"/>
      <c r="AN36" s="1"/>
      <c r="AO36" s="1"/>
      <c r="AP36" s="1"/>
      <c r="AQ36" s="1"/>
      <c r="AR36" s="1"/>
      <c r="AS36" s="1"/>
    </row>
    <row r="37" spans="1:45" ht="27" customHeight="1" x14ac:dyDescent="0.25">
      <c r="A37" s="1" t="s">
        <v>242</v>
      </c>
      <c r="B37" s="1">
        <v>30</v>
      </c>
      <c r="C37" s="1" t="s">
        <v>243</v>
      </c>
      <c r="D37" s="1" t="s">
        <v>237</v>
      </c>
      <c r="E37" s="1" t="s">
        <v>244</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239</v>
      </c>
      <c r="W37" s="1" t="s">
        <v>212</v>
      </c>
      <c r="X37" s="16">
        <v>9</v>
      </c>
      <c r="Y37" s="16">
        <v>887250</v>
      </c>
      <c r="Z37" s="3">
        <f t="shared" si="8"/>
        <v>7985250</v>
      </c>
      <c r="AA37" s="16">
        <f t="shared" si="6"/>
        <v>9262890</v>
      </c>
      <c r="AB37" s="18">
        <v>0</v>
      </c>
      <c r="AC37" s="18">
        <v>0</v>
      </c>
      <c r="AD37" s="18">
        <v>0</v>
      </c>
      <c r="AE37" s="1" t="s">
        <v>116</v>
      </c>
      <c r="AF37" s="1"/>
      <c r="AG37" s="1"/>
      <c r="AH37" s="2" t="s">
        <v>130</v>
      </c>
      <c r="AI37" s="1" t="s">
        <v>245</v>
      </c>
      <c r="AJ37" s="1" t="s">
        <v>246</v>
      </c>
      <c r="AK37" s="1"/>
      <c r="AL37" s="1"/>
      <c r="AM37" s="1"/>
      <c r="AN37" s="1"/>
      <c r="AO37" s="1"/>
      <c r="AP37" s="1"/>
      <c r="AQ37" s="1"/>
      <c r="AR37" s="1"/>
      <c r="AS37" s="1"/>
    </row>
    <row r="38" spans="1:45" ht="27" customHeight="1" x14ac:dyDescent="0.25">
      <c r="A38" s="1" t="s">
        <v>247</v>
      </c>
      <c r="B38" s="1">
        <v>31</v>
      </c>
      <c r="C38" s="1" t="s">
        <v>243</v>
      </c>
      <c r="D38" s="1" t="s">
        <v>237</v>
      </c>
      <c r="E38" s="1" t="s">
        <v>244</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239</v>
      </c>
      <c r="W38" s="1" t="s">
        <v>212</v>
      </c>
      <c r="X38" s="16">
        <v>9</v>
      </c>
      <c r="Y38" s="16">
        <v>887250</v>
      </c>
      <c r="Z38" s="3">
        <f t="shared" si="8"/>
        <v>7985250</v>
      </c>
      <c r="AA38" s="16">
        <f t="shared" si="6"/>
        <v>9262890</v>
      </c>
      <c r="AB38" s="18">
        <v>0</v>
      </c>
      <c r="AC38" s="18">
        <v>0</v>
      </c>
      <c r="AD38" s="18">
        <v>0</v>
      </c>
      <c r="AE38" s="1" t="s">
        <v>116</v>
      </c>
      <c r="AF38" s="1"/>
      <c r="AG38" s="1"/>
      <c r="AH38" s="2" t="s">
        <v>130</v>
      </c>
      <c r="AI38" s="1" t="s">
        <v>248</v>
      </c>
      <c r="AJ38" s="1" t="s">
        <v>249</v>
      </c>
      <c r="AK38" s="1"/>
      <c r="AL38" s="1"/>
      <c r="AM38" s="1"/>
      <c r="AN38" s="1"/>
      <c r="AO38" s="1"/>
      <c r="AP38" s="1"/>
      <c r="AQ38" s="1"/>
      <c r="AR38" s="1"/>
      <c r="AS38" s="1"/>
    </row>
    <row r="39" spans="1:45" ht="27" customHeight="1" x14ac:dyDescent="0.25">
      <c r="A39" s="1" t="s">
        <v>250</v>
      </c>
      <c r="B39" s="1">
        <v>32</v>
      </c>
      <c r="C39" s="1" t="s">
        <v>251</v>
      </c>
      <c r="D39" s="1" t="s">
        <v>252</v>
      </c>
      <c r="E39" s="1" t="s">
        <v>253</v>
      </c>
      <c r="F39" s="1" t="s">
        <v>122</v>
      </c>
      <c r="G39" s="1" t="s">
        <v>123</v>
      </c>
      <c r="H39" s="1" t="s">
        <v>124</v>
      </c>
      <c r="I39" s="4" t="s">
        <v>333</v>
      </c>
      <c r="J39" s="1" t="s">
        <v>48</v>
      </c>
      <c r="K39" s="1">
        <v>631010000</v>
      </c>
      <c r="L39" s="1" t="s">
        <v>211</v>
      </c>
      <c r="M39" s="1" t="s">
        <v>54</v>
      </c>
      <c r="N39" s="1"/>
      <c r="O39" s="1"/>
      <c r="P39" s="1" t="s">
        <v>114</v>
      </c>
      <c r="Q39" s="1"/>
      <c r="R39" s="1"/>
      <c r="S39" s="1">
        <v>0</v>
      </c>
      <c r="T39" s="1">
        <v>0</v>
      </c>
      <c r="U39" s="1">
        <v>100</v>
      </c>
      <c r="V39" s="1" t="s">
        <v>146</v>
      </c>
      <c r="W39" s="1" t="s">
        <v>212</v>
      </c>
      <c r="X39" s="27">
        <v>12000</v>
      </c>
      <c r="Y39" s="16">
        <v>4150</v>
      </c>
      <c r="Z39" s="3">
        <f t="shared" si="8"/>
        <v>49800000</v>
      </c>
      <c r="AA39" s="16">
        <f t="shared" si="6"/>
        <v>57767999.999999993</v>
      </c>
      <c r="AB39" s="18">
        <v>0</v>
      </c>
      <c r="AC39" s="18">
        <v>0</v>
      </c>
      <c r="AD39" s="18">
        <v>0</v>
      </c>
      <c r="AE39" s="1" t="s">
        <v>116</v>
      </c>
      <c r="AF39" s="1"/>
      <c r="AG39" s="1"/>
      <c r="AH39" s="2" t="s">
        <v>130</v>
      </c>
      <c r="AI39" s="1" t="s">
        <v>254</v>
      </c>
      <c r="AJ39" s="1" t="s">
        <v>254</v>
      </c>
      <c r="AK39" s="1"/>
      <c r="AL39" s="1"/>
      <c r="AM39" s="1"/>
      <c r="AN39" s="1"/>
      <c r="AO39" s="1"/>
      <c r="AP39" s="1"/>
      <c r="AQ39" s="1"/>
      <c r="AR39" s="1"/>
      <c r="AS39" s="1"/>
    </row>
    <row r="40" spans="1:45" ht="27" customHeight="1" x14ac:dyDescent="0.25">
      <c r="A40" s="1" t="s">
        <v>255</v>
      </c>
      <c r="B40" s="1">
        <v>33</v>
      </c>
      <c r="C40" s="1" t="s">
        <v>256</v>
      </c>
      <c r="D40" s="1" t="s">
        <v>252</v>
      </c>
      <c r="E40" s="1" t="s">
        <v>257</v>
      </c>
      <c r="F40" s="1" t="s">
        <v>122</v>
      </c>
      <c r="G40" s="1" t="s">
        <v>123</v>
      </c>
      <c r="H40" s="1" t="s">
        <v>124</v>
      </c>
      <c r="I40" s="4" t="s">
        <v>333</v>
      </c>
      <c r="J40" s="1" t="s">
        <v>48</v>
      </c>
      <c r="K40" s="1">
        <v>631010000</v>
      </c>
      <c r="L40" s="1" t="s">
        <v>211</v>
      </c>
      <c r="M40" s="1" t="s">
        <v>54</v>
      </c>
      <c r="N40" s="1"/>
      <c r="O40" s="1"/>
      <c r="P40" s="1" t="s">
        <v>114</v>
      </c>
      <c r="Q40" s="1"/>
      <c r="R40" s="1"/>
      <c r="S40" s="1">
        <v>0</v>
      </c>
      <c r="T40" s="1">
        <v>0</v>
      </c>
      <c r="U40" s="1">
        <v>100</v>
      </c>
      <c r="V40" s="1" t="s">
        <v>146</v>
      </c>
      <c r="W40" s="1" t="s">
        <v>212</v>
      </c>
      <c r="X40" s="16">
        <v>15250</v>
      </c>
      <c r="Y40" s="16">
        <v>4150</v>
      </c>
      <c r="Z40" s="3">
        <f t="shared" si="8"/>
        <v>63287500</v>
      </c>
      <c r="AA40" s="16">
        <f t="shared" si="6"/>
        <v>73413500</v>
      </c>
      <c r="AB40" s="18">
        <v>0</v>
      </c>
      <c r="AC40" s="18">
        <v>0</v>
      </c>
      <c r="AD40" s="18">
        <v>0</v>
      </c>
      <c r="AE40" s="1" t="s">
        <v>116</v>
      </c>
      <c r="AF40" s="1"/>
      <c r="AG40" s="1"/>
      <c r="AH40" s="2" t="s">
        <v>130</v>
      </c>
      <c r="AI40" s="1" t="s">
        <v>258</v>
      </c>
      <c r="AJ40" s="1" t="s">
        <v>258</v>
      </c>
      <c r="AK40" s="1"/>
      <c r="AL40" s="1"/>
      <c r="AM40" s="1"/>
      <c r="AN40" s="1"/>
      <c r="AO40" s="1"/>
      <c r="AP40" s="1"/>
      <c r="AQ40" s="1"/>
      <c r="AR40" s="1"/>
      <c r="AS40" s="1"/>
    </row>
    <row r="41" spans="1:45" ht="27" customHeight="1" x14ac:dyDescent="0.25">
      <c r="A41" s="1" t="s">
        <v>259</v>
      </c>
      <c r="B41" s="1">
        <v>34</v>
      </c>
      <c r="C41" s="1" t="s">
        <v>260</v>
      </c>
      <c r="D41" s="1" t="s">
        <v>261</v>
      </c>
      <c r="E41" s="1" t="s">
        <v>262</v>
      </c>
      <c r="F41" s="1" t="s">
        <v>122</v>
      </c>
      <c r="G41" s="1" t="s">
        <v>123</v>
      </c>
      <c r="H41" s="1" t="s">
        <v>124</v>
      </c>
      <c r="I41" s="36" t="s">
        <v>201</v>
      </c>
      <c r="J41" s="1" t="s">
        <v>48</v>
      </c>
      <c r="K41" s="1">
        <v>631010000</v>
      </c>
      <c r="L41" s="1" t="s">
        <v>211</v>
      </c>
      <c r="M41" s="1" t="s">
        <v>54</v>
      </c>
      <c r="N41" s="1"/>
      <c r="O41" s="1"/>
      <c r="P41" s="1" t="s">
        <v>114</v>
      </c>
      <c r="Q41" s="1"/>
      <c r="R41" s="1"/>
      <c r="S41" s="1">
        <v>0</v>
      </c>
      <c r="T41" s="1">
        <v>0</v>
      </c>
      <c r="U41" s="1">
        <v>100</v>
      </c>
      <c r="V41" s="1" t="s">
        <v>239</v>
      </c>
      <c r="W41" s="1" t="s">
        <v>212</v>
      </c>
      <c r="X41" s="16">
        <v>1500</v>
      </c>
      <c r="Y41" s="16">
        <v>236072.47</v>
      </c>
      <c r="Z41" s="3">
        <f t="shared" si="8"/>
        <v>354108705</v>
      </c>
      <c r="AA41" s="16">
        <f t="shared" si="6"/>
        <v>410766097.79999995</v>
      </c>
      <c r="AB41" s="18">
        <v>0</v>
      </c>
      <c r="AC41" s="18">
        <v>0</v>
      </c>
      <c r="AD41" s="18">
        <v>0</v>
      </c>
      <c r="AE41" s="1" t="s">
        <v>116</v>
      </c>
      <c r="AF41" s="1"/>
      <c r="AG41" s="1"/>
      <c r="AH41" s="24" t="s">
        <v>336</v>
      </c>
      <c r="AI41" s="2" t="s">
        <v>325</v>
      </c>
      <c r="AJ41" s="2" t="s">
        <v>261</v>
      </c>
      <c r="AK41" s="1"/>
      <c r="AL41" s="1"/>
      <c r="AM41" s="1"/>
      <c r="AN41" s="1"/>
      <c r="AO41" s="1"/>
      <c r="AP41" s="1"/>
      <c r="AQ41" s="1"/>
      <c r="AR41" s="1"/>
      <c r="AS41" s="1"/>
    </row>
    <row r="42" spans="1:45" ht="27" customHeight="1" x14ac:dyDescent="0.25">
      <c r="A42" s="1" t="s">
        <v>264</v>
      </c>
      <c r="B42" s="1">
        <v>35</v>
      </c>
      <c r="C42" s="1" t="s">
        <v>265</v>
      </c>
      <c r="D42" s="1" t="s">
        <v>266</v>
      </c>
      <c r="E42" s="1" t="s">
        <v>267</v>
      </c>
      <c r="F42" s="1" t="s">
        <v>122</v>
      </c>
      <c r="G42" s="1" t="s">
        <v>123</v>
      </c>
      <c r="H42" s="1" t="s">
        <v>124</v>
      </c>
      <c r="I42" s="37" t="s">
        <v>201</v>
      </c>
      <c r="J42" s="1" t="s">
        <v>48</v>
      </c>
      <c r="K42" s="1">
        <v>631010000</v>
      </c>
      <c r="L42" s="1" t="s">
        <v>211</v>
      </c>
      <c r="M42" s="1" t="s">
        <v>263</v>
      </c>
      <c r="N42" s="1"/>
      <c r="O42" s="1"/>
      <c r="P42" s="1" t="s">
        <v>114</v>
      </c>
      <c r="Q42" s="1"/>
      <c r="R42" s="1"/>
      <c r="S42" s="1">
        <v>0</v>
      </c>
      <c r="T42" s="1">
        <v>0</v>
      </c>
      <c r="U42" s="1">
        <v>100</v>
      </c>
      <c r="V42" s="1" t="s">
        <v>239</v>
      </c>
      <c r="W42" s="1" t="s">
        <v>212</v>
      </c>
      <c r="X42" s="16">
        <v>1050</v>
      </c>
      <c r="Y42" s="16">
        <v>13392.86</v>
      </c>
      <c r="Z42" s="3">
        <f>X42*Y42</f>
        <v>14062503</v>
      </c>
      <c r="AA42" s="16">
        <f>Z42*1.16</f>
        <v>16312503.479999999</v>
      </c>
      <c r="AB42" s="18">
        <v>0</v>
      </c>
      <c r="AC42" s="18">
        <v>0</v>
      </c>
      <c r="AD42" s="18">
        <v>0</v>
      </c>
      <c r="AE42" s="1" t="s">
        <v>116</v>
      </c>
      <c r="AF42" s="1"/>
      <c r="AG42" s="1"/>
      <c r="AH42" s="24" t="s">
        <v>336</v>
      </c>
      <c r="AI42" s="1" t="s">
        <v>268</v>
      </c>
      <c r="AJ42" s="1" t="s">
        <v>269</v>
      </c>
      <c r="AK42" s="1"/>
      <c r="AL42" s="1"/>
      <c r="AM42" s="1"/>
      <c r="AN42" s="1"/>
      <c r="AO42" s="1"/>
      <c r="AP42" s="1"/>
      <c r="AQ42" s="1"/>
      <c r="AR42" s="1"/>
      <c r="AS42" s="1"/>
    </row>
    <row r="43" spans="1:45" ht="27" customHeight="1" x14ac:dyDescent="0.25">
      <c r="A43" s="1" t="s">
        <v>270</v>
      </c>
      <c r="B43" s="1">
        <v>36</v>
      </c>
      <c r="C43" s="1" t="s">
        <v>271</v>
      </c>
      <c r="D43" s="1" t="s">
        <v>272</v>
      </c>
      <c r="E43" s="1" t="s">
        <v>273</v>
      </c>
      <c r="F43" s="1" t="s">
        <v>122</v>
      </c>
      <c r="G43" s="1" t="s">
        <v>123</v>
      </c>
      <c r="H43" s="1" t="s">
        <v>124</v>
      </c>
      <c r="I43" s="36" t="s">
        <v>201</v>
      </c>
      <c r="J43" s="1" t="s">
        <v>48</v>
      </c>
      <c r="K43" s="1">
        <v>631010000</v>
      </c>
      <c r="L43" s="1" t="s">
        <v>211</v>
      </c>
      <c r="M43" s="1" t="s">
        <v>50</v>
      </c>
      <c r="N43" s="1"/>
      <c r="O43" s="1"/>
      <c r="P43" s="1"/>
      <c r="Q43" s="20">
        <v>46023</v>
      </c>
      <c r="R43" s="20">
        <v>46387</v>
      </c>
      <c r="S43" s="1">
        <v>100</v>
      </c>
      <c r="T43" s="1">
        <v>0</v>
      </c>
      <c r="U43" s="1">
        <v>0</v>
      </c>
      <c r="V43" s="1" t="s">
        <v>239</v>
      </c>
      <c r="W43" s="1" t="s">
        <v>212</v>
      </c>
      <c r="X43" s="16">
        <v>11800</v>
      </c>
      <c r="Y43" s="16">
        <v>41355</v>
      </c>
      <c r="Z43" s="3">
        <f t="shared" si="8"/>
        <v>487989000</v>
      </c>
      <c r="AA43" s="16">
        <f t="shared" si="6"/>
        <v>566067240</v>
      </c>
      <c r="AB43" s="18">
        <v>0</v>
      </c>
      <c r="AC43" s="18">
        <v>0</v>
      </c>
      <c r="AD43" s="18">
        <v>0</v>
      </c>
      <c r="AE43" s="1" t="s">
        <v>116</v>
      </c>
      <c r="AF43" s="1"/>
      <c r="AG43" s="1"/>
      <c r="AH43" s="24" t="s">
        <v>336</v>
      </c>
      <c r="AI43" s="1" t="s">
        <v>274</v>
      </c>
      <c r="AJ43" s="1" t="s">
        <v>275</v>
      </c>
      <c r="AK43" s="1"/>
      <c r="AL43" s="1"/>
      <c r="AM43" s="1"/>
      <c r="AN43" s="1"/>
      <c r="AO43" s="1"/>
      <c r="AP43" s="1"/>
      <c r="AQ43" s="1"/>
      <c r="AR43" s="1"/>
      <c r="AS43" s="1"/>
    </row>
    <row r="44" spans="1:45" ht="27" customHeight="1" x14ac:dyDescent="0.25">
      <c r="A44" s="1" t="s">
        <v>276</v>
      </c>
      <c r="B44" s="1">
        <v>37</v>
      </c>
      <c r="C44" s="1" t="s">
        <v>277</v>
      </c>
      <c r="D44" s="1" t="s">
        <v>278</v>
      </c>
      <c r="E44" s="1" t="s">
        <v>279</v>
      </c>
      <c r="F44" s="1" t="s">
        <v>122</v>
      </c>
      <c r="G44" s="1" t="s">
        <v>123</v>
      </c>
      <c r="H44" s="1" t="s">
        <v>124</v>
      </c>
      <c r="I44" s="37" t="s">
        <v>201</v>
      </c>
      <c r="J44" s="1" t="s">
        <v>48</v>
      </c>
      <c r="K44" s="1">
        <v>631010000</v>
      </c>
      <c r="L44" s="1" t="s">
        <v>211</v>
      </c>
      <c r="M44" s="1" t="s">
        <v>263</v>
      </c>
      <c r="N44" s="1"/>
      <c r="O44" s="1"/>
      <c r="P44" s="1" t="s">
        <v>114</v>
      </c>
      <c r="Q44" s="1"/>
      <c r="R44" s="1"/>
      <c r="S44" s="1">
        <v>100</v>
      </c>
      <c r="T44" s="1">
        <v>0</v>
      </c>
      <c r="U44" s="1">
        <v>0</v>
      </c>
      <c r="V44" s="1" t="s">
        <v>239</v>
      </c>
      <c r="W44" s="1" t="s">
        <v>212</v>
      </c>
      <c r="X44" s="16">
        <v>127.68</v>
      </c>
      <c r="Y44" s="16" t="s">
        <v>280</v>
      </c>
      <c r="Z44" s="3">
        <f t="shared" si="8"/>
        <v>38380007.903999999</v>
      </c>
      <c r="AA44" s="16">
        <f t="shared" si="6"/>
        <v>44520809.168639995</v>
      </c>
      <c r="AB44" s="18">
        <v>0</v>
      </c>
      <c r="AC44" s="18">
        <v>0</v>
      </c>
      <c r="AD44" s="18">
        <v>0</v>
      </c>
      <c r="AE44" s="1" t="s">
        <v>116</v>
      </c>
      <c r="AF44" s="1"/>
      <c r="AG44" s="1"/>
      <c r="AH44" s="24" t="s">
        <v>336</v>
      </c>
      <c r="AI44" s="1" t="s">
        <v>281</v>
      </c>
      <c r="AJ44" s="1" t="s">
        <v>282</v>
      </c>
      <c r="AK44" s="1"/>
      <c r="AL44" s="1"/>
      <c r="AM44" s="1"/>
      <c r="AN44" s="1"/>
      <c r="AO44" s="1"/>
      <c r="AP44" s="1"/>
      <c r="AQ44" s="1"/>
      <c r="AR44" s="1"/>
      <c r="AS44" s="1"/>
    </row>
    <row r="45" spans="1:45" ht="27" customHeight="1" x14ac:dyDescent="0.25">
      <c r="A45" s="1" t="s">
        <v>283</v>
      </c>
      <c r="B45" s="1">
        <v>38</v>
      </c>
      <c r="C45" s="1" t="s">
        <v>284</v>
      </c>
      <c r="D45" s="1" t="s">
        <v>285</v>
      </c>
      <c r="E45" s="1" t="s">
        <v>286</v>
      </c>
      <c r="F45" s="1" t="s">
        <v>122</v>
      </c>
      <c r="G45" s="1" t="s">
        <v>123</v>
      </c>
      <c r="H45" s="1" t="s">
        <v>124</v>
      </c>
      <c r="I45" s="36" t="s">
        <v>201</v>
      </c>
      <c r="J45" s="1" t="s">
        <v>48</v>
      </c>
      <c r="K45" s="1">
        <v>631010000</v>
      </c>
      <c r="L45" s="1" t="s">
        <v>211</v>
      </c>
      <c r="M45" s="1" t="s">
        <v>54</v>
      </c>
      <c r="N45" s="1"/>
      <c r="O45" s="1"/>
      <c r="P45" s="1" t="s">
        <v>114</v>
      </c>
      <c r="Q45" s="1"/>
      <c r="R45" s="1"/>
      <c r="S45" s="1">
        <v>0</v>
      </c>
      <c r="T45" s="1">
        <v>0</v>
      </c>
      <c r="U45" s="1">
        <v>100</v>
      </c>
      <c r="V45" s="1" t="s">
        <v>146</v>
      </c>
      <c r="W45" s="1" t="s">
        <v>212</v>
      </c>
      <c r="X45" s="16">
        <v>1200</v>
      </c>
      <c r="Y45" s="16">
        <v>4200</v>
      </c>
      <c r="Z45" s="3">
        <f t="shared" si="8"/>
        <v>5040000</v>
      </c>
      <c r="AA45" s="16">
        <f>Z45*1.16</f>
        <v>5846400</v>
      </c>
      <c r="AB45" s="18">
        <v>0</v>
      </c>
      <c r="AC45" s="18">
        <v>0</v>
      </c>
      <c r="AD45" s="18">
        <v>0</v>
      </c>
      <c r="AE45" s="1" t="s">
        <v>116</v>
      </c>
      <c r="AF45" s="1"/>
      <c r="AG45" s="1"/>
      <c r="AH45" s="2" t="s">
        <v>130</v>
      </c>
      <c r="AI45" s="1" t="s">
        <v>287</v>
      </c>
      <c r="AJ45" s="1" t="s">
        <v>287</v>
      </c>
      <c r="AK45" s="1"/>
      <c r="AL45" s="1"/>
      <c r="AM45" s="1"/>
      <c r="AN45" s="1"/>
      <c r="AO45" s="1"/>
      <c r="AP45" s="1"/>
      <c r="AQ45" s="1"/>
      <c r="AR45" s="1"/>
      <c r="AS45" s="1"/>
    </row>
    <row r="46" spans="1:45" ht="27" customHeight="1" x14ac:dyDescent="0.25">
      <c r="A46" s="1" t="s">
        <v>288</v>
      </c>
      <c r="B46" s="1">
        <v>39</v>
      </c>
      <c r="C46" s="1" t="s">
        <v>289</v>
      </c>
      <c r="D46" s="1" t="s">
        <v>290</v>
      </c>
      <c r="E46" s="1" t="s">
        <v>291</v>
      </c>
      <c r="F46" s="1" t="s">
        <v>122</v>
      </c>
      <c r="G46" s="1" t="s">
        <v>123</v>
      </c>
      <c r="H46" s="1" t="s">
        <v>124</v>
      </c>
      <c r="I46" s="36" t="s">
        <v>333</v>
      </c>
      <c r="J46" s="1" t="s">
        <v>48</v>
      </c>
      <c r="K46" s="1">
        <v>631010000</v>
      </c>
      <c r="L46" s="1" t="s">
        <v>211</v>
      </c>
      <c r="M46" s="1" t="s">
        <v>54</v>
      </c>
      <c r="N46" s="1"/>
      <c r="O46" s="1"/>
      <c r="P46" s="1" t="s">
        <v>114</v>
      </c>
      <c r="Q46" s="1"/>
      <c r="R46" s="1"/>
      <c r="S46" s="1">
        <v>0</v>
      </c>
      <c r="T46" s="1">
        <v>100</v>
      </c>
      <c r="U46" s="1">
        <v>0</v>
      </c>
      <c r="V46" s="1" t="s">
        <v>226</v>
      </c>
      <c r="W46" s="1" t="s">
        <v>212</v>
      </c>
      <c r="X46" s="41">
        <v>4031.26</v>
      </c>
      <c r="Y46" s="16" t="s">
        <v>292</v>
      </c>
      <c r="Z46" s="3">
        <f t="shared" si="8"/>
        <v>22974553.866000004</v>
      </c>
      <c r="AA46" s="16">
        <f t="shared" si="6"/>
        <v>26650482.484560002</v>
      </c>
      <c r="AB46" s="18">
        <v>0</v>
      </c>
      <c r="AC46" s="18">
        <v>0</v>
      </c>
      <c r="AD46" s="18">
        <v>0</v>
      </c>
      <c r="AE46" s="1" t="s">
        <v>116</v>
      </c>
      <c r="AF46" s="1"/>
      <c r="AG46" s="1"/>
      <c r="AH46" s="1" t="s">
        <v>130</v>
      </c>
      <c r="AI46" s="1" t="s">
        <v>293</v>
      </c>
      <c r="AJ46" s="1" t="s">
        <v>294</v>
      </c>
      <c r="AK46" s="1"/>
      <c r="AL46" s="1"/>
      <c r="AM46" s="1"/>
      <c r="AN46" s="1"/>
      <c r="AO46" s="1"/>
      <c r="AP46" s="1"/>
      <c r="AQ46" s="1"/>
      <c r="AR46" s="1"/>
      <c r="AS46" s="1"/>
    </row>
    <row r="47" spans="1:45" ht="27" customHeight="1" x14ac:dyDescent="0.25">
      <c r="A47" s="1" t="s">
        <v>295</v>
      </c>
      <c r="B47" s="1">
        <v>40</v>
      </c>
      <c r="C47" s="1" t="s">
        <v>296</v>
      </c>
      <c r="D47" s="1" t="s">
        <v>232</v>
      </c>
      <c r="E47" s="1" t="s">
        <v>297</v>
      </c>
      <c r="F47" s="1" t="s">
        <v>122</v>
      </c>
      <c r="G47" s="1" t="s">
        <v>123</v>
      </c>
      <c r="H47" s="1" t="s">
        <v>124</v>
      </c>
      <c r="I47" s="36" t="s">
        <v>333</v>
      </c>
      <c r="J47" s="1" t="s">
        <v>48</v>
      </c>
      <c r="K47" s="1">
        <v>631010000</v>
      </c>
      <c r="L47" s="1" t="s">
        <v>211</v>
      </c>
      <c r="M47" s="1" t="s">
        <v>54</v>
      </c>
      <c r="N47" s="1"/>
      <c r="O47" s="1"/>
      <c r="P47" s="1" t="s">
        <v>114</v>
      </c>
      <c r="Q47" s="1"/>
      <c r="R47" s="1"/>
      <c r="S47" s="1">
        <v>0</v>
      </c>
      <c r="T47" s="1">
        <v>100</v>
      </c>
      <c r="U47" s="1">
        <v>0</v>
      </c>
      <c r="V47" s="1" t="s">
        <v>226</v>
      </c>
      <c r="W47" s="1" t="s">
        <v>212</v>
      </c>
      <c r="X47" s="16" t="s">
        <v>398</v>
      </c>
      <c r="Y47" s="16" t="s">
        <v>298</v>
      </c>
      <c r="Z47" s="3">
        <f t="shared" si="8"/>
        <v>78085329.299999997</v>
      </c>
      <c r="AA47" s="16">
        <f t="shared" si="6"/>
        <v>90578981.987999991</v>
      </c>
      <c r="AB47" s="18">
        <v>0</v>
      </c>
      <c r="AC47" s="18">
        <v>0</v>
      </c>
      <c r="AD47" s="18">
        <v>0</v>
      </c>
      <c r="AE47" s="1" t="s">
        <v>116</v>
      </c>
      <c r="AF47" s="1"/>
      <c r="AG47" s="1"/>
      <c r="AH47" s="1" t="s">
        <v>130</v>
      </c>
      <c r="AI47" s="38" t="s">
        <v>382</v>
      </c>
      <c r="AJ47" s="40" t="s">
        <v>383</v>
      </c>
      <c r="AK47" s="1"/>
      <c r="AL47" s="1"/>
      <c r="AM47" s="1"/>
      <c r="AN47" s="1"/>
      <c r="AO47" s="1"/>
      <c r="AP47" s="1"/>
      <c r="AQ47" s="1"/>
      <c r="AR47" s="1"/>
      <c r="AS47" s="1"/>
    </row>
    <row r="48" spans="1:45" ht="27" customHeight="1" x14ac:dyDescent="0.25">
      <c r="A48" s="1" t="s">
        <v>299</v>
      </c>
      <c r="B48" s="1">
        <v>41</v>
      </c>
      <c r="C48" s="1" t="s">
        <v>300</v>
      </c>
      <c r="D48" s="1" t="s">
        <v>301</v>
      </c>
      <c r="E48" s="1" t="s">
        <v>302</v>
      </c>
      <c r="F48" s="1" t="s">
        <v>122</v>
      </c>
      <c r="G48" s="1" t="s">
        <v>123</v>
      </c>
      <c r="H48" s="1" t="s">
        <v>124</v>
      </c>
      <c r="I48" s="47" t="s">
        <v>202</v>
      </c>
      <c r="J48" s="1" t="s">
        <v>48</v>
      </c>
      <c r="K48" s="1">
        <v>631010000</v>
      </c>
      <c r="L48" s="1" t="s">
        <v>211</v>
      </c>
      <c r="M48" s="1" t="s">
        <v>219</v>
      </c>
      <c r="N48" s="1"/>
      <c r="O48" s="1"/>
      <c r="P48" s="1" t="s">
        <v>114</v>
      </c>
      <c r="Q48" s="1"/>
      <c r="R48" s="1"/>
      <c r="S48" s="1">
        <v>100</v>
      </c>
      <c r="T48" s="1">
        <v>0</v>
      </c>
      <c r="U48" s="1">
        <v>0</v>
      </c>
      <c r="V48" s="1" t="s">
        <v>146</v>
      </c>
      <c r="W48" s="1" t="s">
        <v>212</v>
      </c>
      <c r="X48" s="16" t="s">
        <v>399</v>
      </c>
      <c r="Y48" s="16" t="s">
        <v>303</v>
      </c>
      <c r="Z48" s="3">
        <f t="shared" si="8"/>
        <v>2176439680</v>
      </c>
      <c r="AA48" s="16">
        <f t="shared" si="6"/>
        <v>2524670028.7999997</v>
      </c>
      <c r="AB48" s="18">
        <v>0</v>
      </c>
      <c r="AC48" s="18">
        <v>0</v>
      </c>
      <c r="AD48" s="18">
        <v>0</v>
      </c>
      <c r="AE48" s="1" t="s">
        <v>116</v>
      </c>
      <c r="AF48" s="1"/>
      <c r="AG48" s="1"/>
      <c r="AH48" s="1" t="s">
        <v>130</v>
      </c>
      <c r="AI48" s="1" t="s">
        <v>304</v>
      </c>
      <c r="AJ48" s="1" t="s">
        <v>305</v>
      </c>
      <c r="AK48" s="1"/>
      <c r="AL48" s="1"/>
      <c r="AM48" s="1"/>
      <c r="AN48" s="1"/>
      <c r="AO48" s="1"/>
      <c r="AP48" s="1"/>
      <c r="AQ48" s="1"/>
      <c r="AR48" s="1"/>
      <c r="AS48" s="1"/>
    </row>
    <row r="49" spans="1:45" ht="27" customHeight="1" x14ac:dyDescent="0.25">
      <c r="A49" s="21" t="s">
        <v>306</v>
      </c>
      <c r="B49" s="21">
        <v>42</v>
      </c>
      <c r="C49" s="21" t="s">
        <v>307</v>
      </c>
      <c r="D49" s="21" t="s">
        <v>308</v>
      </c>
      <c r="E49" s="21" t="s">
        <v>309</v>
      </c>
      <c r="F49" s="21" t="s">
        <v>122</v>
      </c>
      <c r="G49" s="21" t="s">
        <v>123</v>
      </c>
      <c r="H49" s="21" t="s">
        <v>124</v>
      </c>
      <c r="I49" s="36" t="s">
        <v>201</v>
      </c>
      <c r="J49" s="21" t="s">
        <v>48</v>
      </c>
      <c r="K49" s="21">
        <v>631010000</v>
      </c>
      <c r="L49" s="21" t="s">
        <v>211</v>
      </c>
      <c r="M49" s="21" t="s">
        <v>54</v>
      </c>
      <c r="N49" s="21"/>
      <c r="O49" s="21"/>
      <c r="P49" s="21" t="s">
        <v>114</v>
      </c>
      <c r="Q49" s="21"/>
      <c r="R49" s="21"/>
      <c r="S49" s="21">
        <v>0</v>
      </c>
      <c r="T49" s="21">
        <v>0</v>
      </c>
      <c r="U49" s="21">
        <v>100</v>
      </c>
      <c r="V49" s="21" t="s">
        <v>146</v>
      </c>
      <c r="W49" s="21" t="s">
        <v>212</v>
      </c>
      <c r="X49" s="22">
        <v>0</v>
      </c>
      <c r="Y49" s="22" t="s">
        <v>310</v>
      </c>
      <c r="Z49" s="14">
        <f t="shared" si="8"/>
        <v>0</v>
      </c>
      <c r="AA49" s="22">
        <f t="shared" si="6"/>
        <v>0</v>
      </c>
      <c r="AB49" s="23">
        <v>0</v>
      </c>
      <c r="AC49" s="23">
        <v>0</v>
      </c>
      <c r="AD49" s="23">
        <v>0</v>
      </c>
      <c r="AE49" s="28" t="s">
        <v>116</v>
      </c>
      <c r="AF49" s="21"/>
      <c r="AG49" s="21"/>
      <c r="AH49" s="2" t="s">
        <v>130</v>
      </c>
      <c r="AI49" s="21" t="s">
        <v>311</v>
      </c>
      <c r="AJ49" s="21" t="s">
        <v>311</v>
      </c>
      <c r="AK49" s="21"/>
      <c r="AL49" s="21"/>
      <c r="AM49" s="21"/>
      <c r="AN49" s="21"/>
      <c r="AO49" s="21"/>
      <c r="AP49" s="21"/>
      <c r="AQ49" s="21"/>
      <c r="AR49" s="21"/>
      <c r="AS49" s="21"/>
    </row>
    <row r="50" spans="1:45" s="1" customFormat="1" ht="27" customHeight="1" x14ac:dyDescent="0.25">
      <c r="A50" s="1" t="s">
        <v>312</v>
      </c>
      <c r="B50" s="1">
        <v>43</v>
      </c>
      <c r="C50" s="1" t="s">
        <v>313</v>
      </c>
      <c r="D50" s="1" t="s">
        <v>314</v>
      </c>
      <c r="E50" s="1" t="s">
        <v>315</v>
      </c>
      <c r="F50" s="1" t="s">
        <v>122</v>
      </c>
      <c r="G50" s="1" t="s">
        <v>123</v>
      </c>
      <c r="H50" s="1" t="s">
        <v>124</v>
      </c>
      <c r="I50" s="37" t="s">
        <v>333</v>
      </c>
      <c r="J50" s="1" t="s">
        <v>48</v>
      </c>
      <c r="K50" s="1">
        <v>631010000</v>
      </c>
      <c r="L50" s="1" t="s">
        <v>211</v>
      </c>
      <c r="M50" s="1" t="s">
        <v>54</v>
      </c>
      <c r="P50" s="1" t="s">
        <v>114</v>
      </c>
      <c r="S50" s="1">
        <v>0</v>
      </c>
      <c r="T50" s="1">
        <v>0</v>
      </c>
      <c r="U50" s="1">
        <v>100</v>
      </c>
      <c r="V50" s="1" t="s">
        <v>146</v>
      </c>
      <c r="W50" s="1" t="s">
        <v>212</v>
      </c>
      <c r="X50" s="16">
        <v>4600</v>
      </c>
      <c r="Y50" s="16" t="s">
        <v>316</v>
      </c>
      <c r="Z50" s="3">
        <f t="shared" si="8"/>
        <v>12842280</v>
      </c>
      <c r="AA50" s="16">
        <f t="shared" si="6"/>
        <v>14897044.799999999</v>
      </c>
      <c r="AB50" s="18">
        <v>0</v>
      </c>
      <c r="AC50" s="18">
        <v>0</v>
      </c>
      <c r="AD50" s="18">
        <v>0</v>
      </c>
      <c r="AE50" s="4" t="s">
        <v>116</v>
      </c>
      <c r="AH50" s="2" t="s">
        <v>130</v>
      </c>
      <c r="AI50" s="1" t="s">
        <v>317</v>
      </c>
      <c r="AJ50" s="1" t="s">
        <v>318</v>
      </c>
    </row>
    <row r="51" spans="1:45" s="1" customFormat="1" ht="27" customHeight="1" x14ac:dyDescent="0.25">
      <c r="A51" s="1" t="s">
        <v>319</v>
      </c>
      <c r="B51" s="1">
        <v>44</v>
      </c>
      <c r="C51" s="1" t="s">
        <v>320</v>
      </c>
      <c r="D51" s="1" t="s">
        <v>321</v>
      </c>
      <c r="E51" s="1" t="s">
        <v>322</v>
      </c>
      <c r="F51" s="1" t="s">
        <v>122</v>
      </c>
      <c r="G51" s="1" t="s">
        <v>123</v>
      </c>
      <c r="H51" s="1" t="s">
        <v>124</v>
      </c>
      <c r="I51" s="2" t="s">
        <v>201</v>
      </c>
      <c r="J51" s="1" t="s">
        <v>48</v>
      </c>
      <c r="K51" s="1">
        <v>631010000</v>
      </c>
      <c r="L51" s="1" t="s">
        <v>211</v>
      </c>
      <c r="M51" s="1" t="s">
        <v>54</v>
      </c>
      <c r="P51" s="1" t="s">
        <v>114</v>
      </c>
      <c r="S51" s="1">
        <v>0</v>
      </c>
      <c r="T51" s="1">
        <v>0</v>
      </c>
      <c r="U51" s="1">
        <v>100</v>
      </c>
      <c r="V51" s="1" t="s">
        <v>239</v>
      </c>
      <c r="W51" s="1" t="s">
        <v>212</v>
      </c>
      <c r="X51" s="16">
        <v>1500</v>
      </c>
      <c r="Y51" s="16">
        <v>298103</v>
      </c>
      <c r="Z51" s="3">
        <f t="shared" si="8"/>
        <v>447154500</v>
      </c>
      <c r="AA51" s="16">
        <f t="shared" si="6"/>
        <v>518699219.99999994</v>
      </c>
      <c r="AB51" s="18">
        <v>0</v>
      </c>
      <c r="AC51" s="18">
        <v>0</v>
      </c>
      <c r="AD51" s="18">
        <v>0</v>
      </c>
      <c r="AE51" s="4" t="s">
        <v>116</v>
      </c>
      <c r="AH51" s="24" t="s">
        <v>336</v>
      </c>
      <c r="AI51" s="1" t="s">
        <v>323</v>
      </c>
      <c r="AJ51" s="1" t="s">
        <v>324</v>
      </c>
    </row>
    <row r="52" spans="1:45" s="1" customFormat="1" ht="22.5" customHeight="1" x14ac:dyDescent="0.25">
      <c r="A52" s="1">
        <v>5000066363</v>
      </c>
      <c r="B52" s="1">
        <v>45</v>
      </c>
      <c r="C52" s="1" t="s">
        <v>326</v>
      </c>
      <c r="D52" s="12" t="s">
        <v>331</v>
      </c>
      <c r="E52" s="1" t="s">
        <v>332</v>
      </c>
      <c r="F52" s="1" t="s">
        <v>122</v>
      </c>
      <c r="G52" s="1" t="s">
        <v>110</v>
      </c>
      <c r="H52" s="1" t="s">
        <v>124</v>
      </c>
      <c r="I52" s="4" t="s">
        <v>201</v>
      </c>
      <c r="J52" s="1" t="s">
        <v>48</v>
      </c>
      <c r="K52" s="1">
        <v>631010000</v>
      </c>
      <c r="L52" s="1" t="s">
        <v>328</v>
      </c>
      <c r="M52" s="1" t="s">
        <v>329</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330</v>
      </c>
      <c r="AJ52" s="1" t="s">
        <v>327</v>
      </c>
    </row>
    <row r="53" spans="1:45" s="12" customFormat="1" ht="22.5" customHeight="1" x14ac:dyDescent="0.25">
      <c r="A53" s="4" t="s">
        <v>354</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355</v>
      </c>
      <c r="B54" s="1">
        <v>47</v>
      </c>
      <c r="C54" s="12" t="s">
        <v>155</v>
      </c>
      <c r="D54" s="12" t="s">
        <v>143</v>
      </c>
      <c r="E54" s="12" t="s">
        <v>156</v>
      </c>
      <c r="F54" s="12" t="s">
        <v>122</v>
      </c>
      <c r="G54" s="12" t="s">
        <v>123</v>
      </c>
      <c r="H54" s="12" t="s">
        <v>124</v>
      </c>
      <c r="I54" s="2" t="s">
        <v>202</v>
      </c>
      <c r="J54" s="12" t="s">
        <v>48</v>
      </c>
      <c r="K54" s="12">
        <v>631010000</v>
      </c>
      <c r="L54" s="12" t="s">
        <v>145</v>
      </c>
      <c r="M54" s="12" t="s">
        <v>127</v>
      </c>
      <c r="P54" s="2" t="s">
        <v>356</v>
      </c>
      <c r="S54" s="12">
        <v>100</v>
      </c>
      <c r="T54" s="12">
        <v>0</v>
      </c>
      <c r="U54" s="12">
        <v>0</v>
      </c>
      <c r="V54" s="12" t="s">
        <v>146</v>
      </c>
      <c r="W54" s="24" t="s">
        <v>212</v>
      </c>
      <c r="X54" s="12">
        <v>2080</v>
      </c>
      <c r="Y54" s="12">
        <v>117000</v>
      </c>
      <c r="Z54" s="25">
        <f t="shared" si="8"/>
        <v>243360000</v>
      </c>
      <c r="AA54" s="16">
        <f t="shared" si="6"/>
        <v>282297600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375</v>
      </c>
      <c r="B55" s="1">
        <v>48</v>
      </c>
      <c r="C55" s="12" t="s">
        <v>119</v>
      </c>
      <c r="D55" s="12" t="s">
        <v>120</v>
      </c>
      <c r="E55" s="12" t="s">
        <v>121</v>
      </c>
      <c r="F55" s="12" t="s">
        <v>122</v>
      </c>
      <c r="G55" s="12" t="s">
        <v>123</v>
      </c>
      <c r="H55" s="12" t="s">
        <v>124</v>
      </c>
      <c r="I55" s="2" t="s">
        <v>333</v>
      </c>
      <c r="J55" s="12" t="s">
        <v>48</v>
      </c>
      <c r="K55" s="12">
        <v>631010000</v>
      </c>
      <c r="L55" s="12" t="s">
        <v>126</v>
      </c>
      <c r="M55" s="12" t="s">
        <v>127</v>
      </c>
      <c r="P55" s="2" t="s">
        <v>376</v>
      </c>
      <c r="S55" s="12">
        <v>0</v>
      </c>
      <c r="T55" s="12">
        <v>0</v>
      </c>
      <c r="U55" s="12">
        <v>100</v>
      </c>
      <c r="V55" s="12" t="s">
        <v>71</v>
      </c>
      <c r="W55" s="24" t="s">
        <v>212</v>
      </c>
      <c r="X55" s="12">
        <v>200</v>
      </c>
      <c r="Y55" s="12">
        <v>2411060.6</v>
      </c>
      <c r="Z55" s="25">
        <f t="shared" si="8"/>
        <v>482212120</v>
      </c>
      <c r="AA55" s="16">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345</v>
      </c>
      <c r="B56" s="1">
        <v>49</v>
      </c>
      <c r="C56" s="12" t="s">
        <v>119</v>
      </c>
      <c r="D56" s="12" t="s">
        <v>120</v>
      </c>
      <c r="E56" s="12" t="s">
        <v>121</v>
      </c>
      <c r="F56" s="12" t="s">
        <v>122</v>
      </c>
      <c r="G56" s="12" t="s">
        <v>123</v>
      </c>
      <c r="H56" s="12" t="s">
        <v>124</v>
      </c>
      <c r="I56" s="2" t="s">
        <v>365</v>
      </c>
      <c r="J56" s="12" t="s">
        <v>48</v>
      </c>
      <c r="K56" s="12">
        <v>631010000</v>
      </c>
      <c r="L56" s="12" t="s">
        <v>126</v>
      </c>
      <c r="M56" s="12" t="s">
        <v>127</v>
      </c>
      <c r="N56" s="12" t="s">
        <v>128</v>
      </c>
      <c r="O56" s="12" t="s">
        <v>129</v>
      </c>
      <c r="S56" s="12">
        <v>0</v>
      </c>
      <c r="T56" s="12">
        <v>0</v>
      </c>
      <c r="U56" s="12">
        <v>100</v>
      </c>
      <c r="V56" s="12" t="s">
        <v>71</v>
      </c>
      <c r="W56" s="24" t="s">
        <v>212</v>
      </c>
      <c r="X56" s="12">
        <v>200</v>
      </c>
      <c r="Y56" s="12">
        <v>2164608.2932250001</v>
      </c>
      <c r="Z56" s="25">
        <f t="shared" si="8"/>
        <v>432921658.64500004</v>
      </c>
      <c r="AA56" s="16">
        <f t="shared" si="6"/>
        <v>502189124.02820003</v>
      </c>
      <c r="AB56" s="18">
        <v>0</v>
      </c>
      <c r="AC56" s="18">
        <v>0</v>
      </c>
      <c r="AD56" s="18">
        <v>0</v>
      </c>
      <c r="AE56" s="12" t="s">
        <v>116</v>
      </c>
      <c r="AH56" s="12" t="s">
        <v>130</v>
      </c>
      <c r="AI56" s="12" t="s">
        <v>131</v>
      </c>
      <c r="AJ56" s="12" t="s">
        <v>132</v>
      </c>
      <c r="AK56" s="12" t="s">
        <v>133</v>
      </c>
      <c r="AL56" s="12" t="s">
        <v>400</v>
      </c>
      <c r="AM56" s="12" t="s">
        <v>401</v>
      </c>
      <c r="AN56" s="12" t="s">
        <v>136</v>
      </c>
      <c r="AO56" s="12" t="s">
        <v>137</v>
      </c>
      <c r="AP56" s="12" t="s">
        <v>138</v>
      </c>
      <c r="AQ56" s="12" t="s">
        <v>139</v>
      </c>
      <c r="AR56" s="58" t="s">
        <v>402</v>
      </c>
      <c r="AS56" s="58" t="s">
        <v>403</v>
      </c>
    </row>
    <row r="57" spans="1:45" x14ac:dyDescent="0.25">
      <c r="A57" s="29" t="s">
        <v>335</v>
      </c>
      <c r="B57" s="21">
        <v>50</v>
      </c>
      <c r="C57" s="29" t="s">
        <v>260</v>
      </c>
      <c r="D57" s="29" t="s">
        <v>261</v>
      </c>
      <c r="E57" s="29" t="s">
        <v>262</v>
      </c>
      <c r="F57" s="29" t="s">
        <v>122</v>
      </c>
      <c r="G57" s="29" t="s">
        <v>123</v>
      </c>
      <c r="H57" s="29" t="s">
        <v>124</v>
      </c>
      <c r="I57" s="46" t="s">
        <v>201</v>
      </c>
      <c r="J57" s="29" t="s">
        <v>48</v>
      </c>
      <c r="K57" s="29">
        <v>631010000</v>
      </c>
      <c r="L57" s="29" t="s">
        <v>211</v>
      </c>
      <c r="M57" s="30" t="s">
        <v>54</v>
      </c>
      <c r="N57" s="29"/>
      <c r="O57" s="29"/>
      <c r="P57" s="29" t="s">
        <v>114</v>
      </c>
      <c r="Q57" s="29"/>
      <c r="R57" s="29"/>
      <c r="S57" s="30">
        <v>0</v>
      </c>
      <c r="T57" s="29">
        <v>0</v>
      </c>
      <c r="U57" s="30">
        <v>100</v>
      </c>
      <c r="V57" s="29" t="s">
        <v>239</v>
      </c>
      <c r="W57" s="29" t="s">
        <v>212</v>
      </c>
      <c r="X57" s="16">
        <v>1500</v>
      </c>
      <c r="Y57" s="31">
        <v>236072.47</v>
      </c>
      <c r="Z57" s="42">
        <f t="shared" ref="Z57" si="9">X57*Y57</f>
        <v>354108705</v>
      </c>
      <c r="AA57" s="22">
        <f t="shared" si="6"/>
        <v>410766097.79999995</v>
      </c>
      <c r="AB57" s="18">
        <v>0</v>
      </c>
      <c r="AC57" s="18">
        <v>0</v>
      </c>
      <c r="AD57" s="18">
        <v>0</v>
      </c>
      <c r="AE57" s="29" t="s">
        <v>116</v>
      </c>
      <c r="AF57" s="29"/>
      <c r="AG57" s="29"/>
      <c r="AH57" s="29" t="s">
        <v>336</v>
      </c>
      <c r="AI57" s="32" t="s">
        <v>325</v>
      </c>
      <c r="AJ57" s="33" t="s">
        <v>261</v>
      </c>
      <c r="AK57" s="1"/>
      <c r="AL57" s="1"/>
      <c r="AM57" s="1"/>
      <c r="AN57" s="1"/>
      <c r="AO57" s="1"/>
      <c r="AP57" s="1"/>
      <c r="AQ57" s="1"/>
      <c r="AR57" s="1"/>
      <c r="AS57" s="1"/>
    </row>
    <row r="58" spans="1:45" ht="15" customHeight="1" x14ac:dyDescent="0.25">
      <c r="A58" s="1" t="s">
        <v>344</v>
      </c>
      <c r="B58" s="1">
        <v>51</v>
      </c>
      <c r="C58" s="1" t="s">
        <v>337</v>
      </c>
      <c r="D58" s="1" t="s">
        <v>338</v>
      </c>
      <c r="E58" s="1" t="s">
        <v>339</v>
      </c>
      <c r="F58" s="1" t="s">
        <v>340</v>
      </c>
      <c r="G58" s="1">
        <v>631010000</v>
      </c>
      <c r="H58" s="1" t="s">
        <v>124</v>
      </c>
      <c r="I58" s="4" t="s">
        <v>333</v>
      </c>
      <c r="J58" s="1" t="s">
        <v>48</v>
      </c>
      <c r="K58" s="1">
        <v>631010000</v>
      </c>
      <c r="L58" s="1" t="s">
        <v>341</v>
      </c>
      <c r="M58" s="1" t="s">
        <v>54</v>
      </c>
      <c r="N58" s="1">
        <v>90</v>
      </c>
      <c r="O58" s="1" t="s">
        <v>129</v>
      </c>
      <c r="P58" s="1"/>
      <c r="Q58" s="1"/>
      <c r="R58" s="1"/>
      <c r="S58" s="1">
        <v>0</v>
      </c>
      <c r="T58" s="1">
        <v>0</v>
      </c>
      <c r="U58" s="1">
        <v>100</v>
      </c>
      <c r="V58" s="1"/>
      <c r="W58" s="34" t="s">
        <v>212</v>
      </c>
      <c r="X58" s="1">
        <v>1</v>
      </c>
      <c r="Y58" s="1">
        <v>90102.59</v>
      </c>
      <c r="Z58" s="1">
        <v>90102.59</v>
      </c>
      <c r="AA58" s="1">
        <v>104519</v>
      </c>
      <c r="AB58" s="1">
        <v>0</v>
      </c>
      <c r="AC58" s="1">
        <v>0</v>
      </c>
      <c r="AD58" s="1">
        <v>0</v>
      </c>
      <c r="AE58" s="34" t="s">
        <v>116</v>
      </c>
      <c r="AF58" s="1" t="s">
        <v>342</v>
      </c>
      <c r="AG58" s="1" t="s">
        <v>343</v>
      </c>
      <c r="AH58" s="1"/>
      <c r="AI58" s="1"/>
      <c r="AJ58" s="35"/>
      <c r="AK58" s="1"/>
      <c r="AL58" s="1"/>
      <c r="AM58" s="1"/>
      <c r="AN58" s="1"/>
      <c r="AO58" s="1"/>
      <c r="AP58" s="1"/>
      <c r="AQ58" s="1"/>
      <c r="AR58" s="1"/>
      <c r="AS58" s="1"/>
    </row>
    <row r="59" spans="1:45" ht="10.5" customHeight="1" x14ac:dyDescent="0.25">
      <c r="A59" s="21">
        <v>5000075806</v>
      </c>
      <c r="B59" s="21">
        <v>52</v>
      </c>
      <c r="C59" s="21" t="s">
        <v>346</v>
      </c>
      <c r="D59" s="21" t="s">
        <v>209</v>
      </c>
      <c r="E59" s="21" t="s">
        <v>374</v>
      </c>
      <c r="F59" s="21" t="s">
        <v>122</v>
      </c>
      <c r="G59" s="21" t="s">
        <v>110</v>
      </c>
      <c r="H59" s="21" t="s">
        <v>124</v>
      </c>
      <c r="I59" s="28" t="s">
        <v>333</v>
      </c>
      <c r="J59" s="21" t="s">
        <v>48</v>
      </c>
      <c r="K59" s="21">
        <v>631010000</v>
      </c>
      <c r="L59" s="21" t="s">
        <v>328</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348</v>
      </c>
      <c r="AC59" s="21">
        <v>0</v>
      </c>
      <c r="AD59" s="21">
        <v>0</v>
      </c>
      <c r="AE59" s="28" t="s">
        <v>116</v>
      </c>
      <c r="AF59" s="21"/>
      <c r="AG59" s="21"/>
      <c r="AH59" s="21" t="s">
        <v>130</v>
      </c>
      <c r="AI59" s="21" t="s">
        <v>349</v>
      </c>
      <c r="AJ59" s="21" t="s">
        <v>347</v>
      </c>
      <c r="AK59" s="21"/>
      <c r="AL59" s="21"/>
      <c r="AM59" s="21"/>
      <c r="AN59" s="21"/>
      <c r="AO59" s="21"/>
      <c r="AP59" s="21"/>
      <c r="AQ59" s="21"/>
      <c r="AR59" s="21"/>
      <c r="AS59" s="21"/>
    </row>
    <row r="60" spans="1:45" s="1" customFormat="1" x14ac:dyDescent="0.25">
      <c r="A60" s="4" t="s">
        <v>377</v>
      </c>
      <c r="B60" s="1">
        <v>53</v>
      </c>
      <c r="C60" s="1" t="s">
        <v>171</v>
      </c>
      <c r="D60" s="1" t="s">
        <v>143</v>
      </c>
      <c r="E60" s="1" t="s">
        <v>172</v>
      </c>
      <c r="F60" s="1" t="s">
        <v>122</v>
      </c>
      <c r="G60" s="1" t="s">
        <v>123</v>
      </c>
      <c r="H60" s="1" t="s">
        <v>124</v>
      </c>
      <c r="I60" s="4" t="s">
        <v>333</v>
      </c>
      <c r="J60" s="1" t="s">
        <v>48</v>
      </c>
      <c r="K60" s="1">
        <v>631010000</v>
      </c>
      <c r="L60" s="1" t="s">
        <v>145</v>
      </c>
      <c r="M60" s="1" t="s">
        <v>127</v>
      </c>
      <c r="P60" s="4" t="s">
        <v>414</v>
      </c>
      <c r="S60" s="1">
        <v>0</v>
      </c>
      <c r="T60" s="1">
        <v>0</v>
      </c>
      <c r="U60" s="1">
        <v>100</v>
      </c>
      <c r="V60" s="1" t="s">
        <v>146</v>
      </c>
      <c r="W60" s="1" t="s">
        <v>212</v>
      </c>
      <c r="X60" s="1">
        <v>5775</v>
      </c>
      <c r="Y60" s="1">
        <v>241746.4</v>
      </c>
      <c r="Z60" s="25">
        <f t="shared" ref="Z60:Z65" si="10">X60*Y60</f>
        <v>1396085460</v>
      </c>
      <c r="AA60" s="16">
        <f t="shared" ref="AA60:AA63" si="11">Z60*1.16</f>
        <v>1619459133.5999999</v>
      </c>
      <c r="AB60" s="1">
        <v>0</v>
      </c>
      <c r="AC60" s="1">
        <v>0</v>
      </c>
      <c r="AD60" s="1">
        <v>0</v>
      </c>
      <c r="AE60" s="1" t="s">
        <v>116</v>
      </c>
      <c r="AH60" s="1" t="s">
        <v>130</v>
      </c>
      <c r="AI60" s="1" t="s">
        <v>352</v>
      </c>
      <c r="AJ60" s="1" t="s">
        <v>353</v>
      </c>
      <c r="AK60" s="1" t="s">
        <v>133</v>
      </c>
      <c r="AL60" s="1" t="s">
        <v>173</v>
      </c>
      <c r="AM60" s="1" t="s">
        <v>174</v>
      </c>
      <c r="AN60" s="1" t="s">
        <v>136</v>
      </c>
      <c r="AO60" s="1" t="s">
        <v>175</v>
      </c>
      <c r="AP60" s="1" t="s">
        <v>176</v>
      </c>
    </row>
    <row r="61" spans="1:45" s="1" customFormat="1" x14ac:dyDescent="0.25">
      <c r="A61" s="4" t="s">
        <v>372</v>
      </c>
      <c r="B61" s="21">
        <v>54</v>
      </c>
      <c r="C61" s="1" t="s">
        <v>171</v>
      </c>
      <c r="D61" s="1" t="s">
        <v>143</v>
      </c>
      <c r="E61" s="1" t="s">
        <v>172</v>
      </c>
      <c r="F61" s="1" t="s">
        <v>122</v>
      </c>
      <c r="G61" s="1" t="s">
        <v>123</v>
      </c>
      <c r="H61" s="1" t="s">
        <v>124</v>
      </c>
      <c r="I61" s="4" t="s">
        <v>356</v>
      </c>
      <c r="J61" s="1" t="s">
        <v>48</v>
      </c>
      <c r="K61" s="1">
        <v>631010000</v>
      </c>
      <c r="L61" s="1" t="s">
        <v>145</v>
      </c>
      <c r="M61" s="1" t="s">
        <v>127</v>
      </c>
      <c r="N61" s="1">
        <v>60</v>
      </c>
      <c r="O61" s="1" t="s">
        <v>129</v>
      </c>
      <c r="S61" s="1">
        <v>0</v>
      </c>
      <c r="T61" s="1">
        <v>0</v>
      </c>
      <c r="U61" s="1">
        <v>100</v>
      </c>
      <c r="V61" s="1" t="s">
        <v>146</v>
      </c>
      <c r="W61" s="1" t="s">
        <v>212</v>
      </c>
      <c r="X61" s="1">
        <v>2300</v>
      </c>
      <c r="Y61" s="1">
        <v>195340</v>
      </c>
      <c r="Z61" s="25">
        <f t="shared" si="10"/>
        <v>449282000</v>
      </c>
      <c r="AA61" s="16">
        <f t="shared" si="11"/>
        <v>521167119.99999994</v>
      </c>
      <c r="AB61" s="1">
        <v>0</v>
      </c>
      <c r="AC61" s="1">
        <v>0</v>
      </c>
      <c r="AD61" s="1">
        <v>0</v>
      </c>
      <c r="AE61" s="1" t="s">
        <v>116</v>
      </c>
      <c r="AH61" s="1" t="s">
        <v>130</v>
      </c>
      <c r="AI61" s="1" t="s">
        <v>352</v>
      </c>
      <c r="AJ61" s="1" t="s">
        <v>353</v>
      </c>
      <c r="AK61" s="1" t="s">
        <v>133</v>
      </c>
      <c r="AL61" s="1" t="s">
        <v>173</v>
      </c>
      <c r="AM61" s="1" t="s">
        <v>174</v>
      </c>
      <c r="AN61" s="1" t="s">
        <v>136</v>
      </c>
      <c r="AO61" s="1" t="s">
        <v>175</v>
      </c>
      <c r="AP61" s="1" t="s">
        <v>176</v>
      </c>
    </row>
    <row r="62" spans="1:45" s="1" customFormat="1" ht="25.5" x14ac:dyDescent="0.25">
      <c r="A62" s="40" t="s">
        <v>397</v>
      </c>
      <c r="B62" s="1">
        <v>55</v>
      </c>
      <c r="C62" s="1" t="s">
        <v>171</v>
      </c>
      <c r="D62" s="1" t="s">
        <v>143</v>
      </c>
      <c r="E62" s="1" t="s">
        <v>172</v>
      </c>
      <c r="F62" s="1" t="s">
        <v>122</v>
      </c>
      <c r="G62" s="1" t="s">
        <v>123</v>
      </c>
      <c r="H62" s="1" t="s">
        <v>124</v>
      </c>
      <c r="I62" s="4" t="s">
        <v>365</v>
      </c>
      <c r="J62" s="1" t="s">
        <v>48</v>
      </c>
      <c r="K62" s="1">
        <v>631010000</v>
      </c>
      <c r="L62" s="1" t="s">
        <v>145</v>
      </c>
      <c r="M62" s="1" t="s">
        <v>127</v>
      </c>
      <c r="N62" s="1">
        <v>60</v>
      </c>
      <c r="O62" s="1" t="s">
        <v>129</v>
      </c>
      <c r="S62" s="1">
        <v>0</v>
      </c>
      <c r="T62" s="1">
        <v>0</v>
      </c>
      <c r="U62" s="1">
        <v>100</v>
      </c>
      <c r="V62" s="1" t="s">
        <v>146</v>
      </c>
      <c r="W62" s="1" t="s">
        <v>212</v>
      </c>
      <c r="X62" s="1">
        <v>2940</v>
      </c>
      <c r="Y62" s="1">
        <v>261420.5</v>
      </c>
      <c r="Z62" s="25">
        <f t="shared" si="10"/>
        <v>768576270</v>
      </c>
      <c r="AA62" s="16">
        <f t="shared" si="11"/>
        <v>891548473.19999993</v>
      </c>
      <c r="AB62" s="1">
        <v>0</v>
      </c>
      <c r="AC62" s="1">
        <v>0</v>
      </c>
      <c r="AD62" s="1">
        <v>0</v>
      </c>
      <c r="AE62" s="1" t="s">
        <v>116</v>
      </c>
      <c r="AH62" s="1" t="s">
        <v>130</v>
      </c>
      <c r="AI62" s="1" t="s">
        <v>357</v>
      </c>
      <c r="AJ62" s="1" t="s">
        <v>358</v>
      </c>
      <c r="AK62" s="1" t="s">
        <v>133</v>
      </c>
      <c r="AL62" s="1" t="s">
        <v>359</v>
      </c>
      <c r="AM62" s="1" t="s">
        <v>360</v>
      </c>
      <c r="AN62" s="1" t="s">
        <v>136</v>
      </c>
      <c r="AO62" s="1" t="s">
        <v>361</v>
      </c>
      <c r="AP62" s="1" t="s">
        <v>362</v>
      </c>
    </row>
    <row r="63" spans="1:45" s="1" customFormat="1" x14ac:dyDescent="0.25">
      <c r="A63" s="4" t="s">
        <v>373</v>
      </c>
      <c r="B63" s="21">
        <v>56</v>
      </c>
      <c r="C63" s="1" t="s">
        <v>363</v>
      </c>
      <c r="D63" s="1" t="s">
        <v>143</v>
      </c>
      <c r="E63" s="1" t="s">
        <v>364</v>
      </c>
      <c r="F63" s="1" t="s">
        <v>122</v>
      </c>
      <c r="G63" s="1" t="s">
        <v>123</v>
      </c>
      <c r="H63" s="1" t="s">
        <v>124</v>
      </c>
      <c r="I63" s="4" t="s">
        <v>356</v>
      </c>
      <c r="J63" s="1" t="s">
        <v>48</v>
      </c>
      <c r="K63" s="1">
        <v>631010000</v>
      </c>
      <c r="L63" s="1" t="s">
        <v>145</v>
      </c>
      <c r="M63" s="1" t="s">
        <v>127</v>
      </c>
      <c r="P63" s="1" t="s">
        <v>365</v>
      </c>
      <c r="S63" s="1">
        <v>0</v>
      </c>
      <c r="T63" s="1">
        <v>0</v>
      </c>
      <c r="U63" s="1">
        <v>100</v>
      </c>
      <c r="V63" s="1" t="s">
        <v>146</v>
      </c>
      <c r="W63" s="1" t="s">
        <v>212</v>
      </c>
      <c r="X63" s="1">
        <v>230</v>
      </c>
      <c r="Y63" s="1">
        <v>271740</v>
      </c>
      <c r="Z63" s="25">
        <f t="shared" si="10"/>
        <v>62500200</v>
      </c>
      <c r="AA63" s="16">
        <f t="shared" si="11"/>
        <v>72500232</v>
      </c>
      <c r="AB63" s="1">
        <v>0</v>
      </c>
      <c r="AC63" s="1">
        <v>0</v>
      </c>
      <c r="AD63" s="1">
        <v>0</v>
      </c>
      <c r="AE63" s="1" t="s">
        <v>116</v>
      </c>
      <c r="AH63" s="1" t="s">
        <v>130</v>
      </c>
      <c r="AI63" s="1" t="s">
        <v>366</v>
      </c>
      <c r="AJ63" s="1" t="s">
        <v>367</v>
      </c>
      <c r="AK63" s="1" t="s">
        <v>133</v>
      </c>
      <c r="AL63" s="1" t="s">
        <v>368</v>
      </c>
      <c r="AM63" s="1" t="s">
        <v>369</v>
      </c>
      <c r="AN63" s="1" t="s">
        <v>136</v>
      </c>
      <c r="AO63" s="1" t="s">
        <v>370</v>
      </c>
      <c r="AP63" s="1" t="s">
        <v>371</v>
      </c>
    </row>
    <row r="64" spans="1:45" ht="15.75" customHeight="1" x14ac:dyDescent="0.25">
      <c r="A64" s="38">
        <v>5000067837</v>
      </c>
      <c r="B64" s="21">
        <v>57</v>
      </c>
      <c r="C64" s="38" t="s">
        <v>223</v>
      </c>
      <c r="D64" s="38" t="s">
        <v>224</v>
      </c>
      <c r="E64" s="39" t="s">
        <v>225</v>
      </c>
      <c r="F64" s="38" t="s">
        <v>122</v>
      </c>
      <c r="G64" s="38">
        <v>631000000</v>
      </c>
      <c r="H64" s="39" t="s">
        <v>124</v>
      </c>
      <c r="I64" s="36" t="s">
        <v>333</v>
      </c>
      <c r="J64" s="38" t="s">
        <v>48</v>
      </c>
      <c r="K64" s="38">
        <v>631010000</v>
      </c>
      <c r="L64" s="39" t="s">
        <v>211</v>
      </c>
      <c r="M64" s="38" t="s">
        <v>54</v>
      </c>
      <c r="N64" s="38"/>
      <c r="O64" s="38"/>
      <c r="P64" s="36" t="s">
        <v>114</v>
      </c>
      <c r="Q64" s="38"/>
      <c r="R64" s="38"/>
      <c r="S64" s="38">
        <v>0</v>
      </c>
      <c r="T64" s="38">
        <v>100</v>
      </c>
      <c r="U64" s="38">
        <v>0</v>
      </c>
      <c r="V64" s="38" t="s">
        <v>226</v>
      </c>
      <c r="W64" s="38" t="s">
        <v>212</v>
      </c>
      <c r="X64" s="41">
        <v>2579</v>
      </c>
      <c r="Y64" s="43">
        <v>2460.34</v>
      </c>
      <c r="Z64" s="25">
        <f t="shared" si="10"/>
        <v>6345216.8600000003</v>
      </c>
      <c r="AA64" s="43">
        <f>Z64*1.16</f>
        <v>7360451.5575999999</v>
      </c>
      <c r="AB64" s="44">
        <v>0</v>
      </c>
      <c r="AC64" s="44">
        <v>0</v>
      </c>
      <c r="AD64" s="44">
        <v>0</v>
      </c>
      <c r="AE64" s="38" t="s">
        <v>116</v>
      </c>
      <c r="AF64" s="38"/>
      <c r="AG64" s="38"/>
      <c r="AH64" s="38" t="s">
        <v>136</v>
      </c>
      <c r="AI64" s="38" t="s">
        <v>384</v>
      </c>
      <c r="AJ64" s="45" t="s">
        <v>228</v>
      </c>
      <c r="AK64" s="39" t="s">
        <v>130</v>
      </c>
      <c r="AL64" s="38" t="s">
        <v>224</v>
      </c>
      <c r="AM64" s="45" t="s">
        <v>224</v>
      </c>
      <c r="AN64" s="38" t="s">
        <v>229</v>
      </c>
      <c r="AO64" s="38" t="s">
        <v>230</v>
      </c>
      <c r="AP64" s="45" t="s">
        <v>230</v>
      </c>
    </row>
    <row r="65" spans="1:45" ht="19.5" customHeight="1" x14ac:dyDescent="0.25">
      <c r="A65" s="38">
        <v>5000018248</v>
      </c>
      <c r="B65" s="1">
        <v>58</v>
      </c>
      <c r="C65" s="38" t="s">
        <v>296</v>
      </c>
      <c r="D65" s="38" t="s">
        <v>232</v>
      </c>
      <c r="E65" s="38" t="s">
        <v>297</v>
      </c>
      <c r="F65" s="38" t="s">
        <v>122</v>
      </c>
      <c r="G65" s="38" t="s">
        <v>123</v>
      </c>
      <c r="H65" s="38" t="s">
        <v>124</v>
      </c>
      <c r="I65" s="36" t="s">
        <v>333</v>
      </c>
      <c r="J65" s="38" t="s">
        <v>48</v>
      </c>
      <c r="K65" s="38">
        <v>631010000</v>
      </c>
      <c r="L65" s="38" t="s">
        <v>211</v>
      </c>
      <c r="M65" s="38" t="s">
        <v>54</v>
      </c>
      <c r="N65" s="38"/>
      <c r="O65" s="38"/>
      <c r="P65" s="36" t="s">
        <v>114</v>
      </c>
      <c r="Q65" s="38"/>
      <c r="R65" s="38"/>
      <c r="S65" s="38">
        <v>0</v>
      </c>
      <c r="T65" s="38">
        <v>100</v>
      </c>
      <c r="U65" s="38">
        <v>0</v>
      </c>
      <c r="V65" s="38" t="s">
        <v>226</v>
      </c>
      <c r="W65" s="38" t="s">
        <v>212</v>
      </c>
      <c r="X65" s="41">
        <v>969</v>
      </c>
      <c r="Y65" s="43">
        <v>5484.6</v>
      </c>
      <c r="Z65" s="25">
        <f t="shared" si="10"/>
        <v>5314577.4000000004</v>
      </c>
      <c r="AA65" s="43">
        <f>Z65*1.16</f>
        <v>6164909.784</v>
      </c>
      <c r="AB65" s="44">
        <v>0</v>
      </c>
      <c r="AC65" s="44">
        <v>0</v>
      </c>
      <c r="AD65" s="44">
        <v>0</v>
      </c>
      <c r="AE65" s="38" t="s">
        <v>116</v>
      </c>
      <c r="AF65" s="38"/>
      <c r="AG65" s="38"/>
      <c r="AH65" s="38" t="s">
        <v>130</v>
      </c>
      <c r="AI65" s="38" t="s">
        <v>385</v>
      </c>
      <c r="AJ65" s="40" t="s">
        <v>386</v>
      </c>
    </row>
    <row r="66" spans="1:45" x14ac:dyDescent="0.25">
      <c r="A66" s="1" t="s">
        <v>387</v>
      </c>
      <c r="B66" s="1">
        <v>59</v>
      </c>
      <c r="C66" s="1" t="s">
        <v>388</v>
      </c>
      <c r="D66" s="1" t="s">
        <v>389</v>
      </c>
      <c r="E66" s="1" t="s">
        <v>390</v>
      </c>
      <c r="F66" s="1" t="s">
        <v>122</v>
      </c>
      <c r="G66" s="1" t="s">
        <v>123</v>
      </c>
      <c r="H66" s="1" t="s">
        <v>124</v>
      </c>
      <c r="I66" s="4" t="s">
        <v>333</v>
      </c>
      <c r="J66" s="1" t="s">
        <v>48</v>
      </c>
      <c r="K66" s="1">
        <v>631010000</v>
      </c>
      <c r="L66" s="1" t="s">
        <v>211</v>
      </c>
      <c r="M66" s="1" t="s">
        <v>50</v>
      </c>
      <c r="N66" s="1"/>
      <c r="O66" s="1"/>
      <c r="P66" s="1"/>
      <c r="Q66" s="46" t="s">
        <v>333</v>
      </c>
      <c r="R66" s="46" t="s">
        <v>114</v>
      </c>
      <c r="S66" s="1">
        <v>100</v>
      </c>
      <c r="T66" s="1">
        <v>0</v>
      </c>
      <c r="U66" s="1">
        <v>0</v>
      </c>
      <c r="V66" s="1" t="s">
        <v>239</v>
      </c>
      <c r="W66" s="1" t="s">
        <v>212</v>
      </c>
      <c r="X66" s="16">
        <v>158.5</v>
      </c>
      <c r="Y66" s="16">
        <v>121950</v>
      </c>
      <c r="Z66" s="3">
        <f>X66*Y66</f>
        <v>19329075</v>
      </c>
      <c r="AA66" s="16">
        <f t="shared" ref="AA66" si="12">Z66*1.16</f>
        <v>22421727</v>
      </c>
      <c r="AB66" s="18">
        <v>0</v>
      </c>
      <c r="AC66" s="18">
        <v>0</v>
      </c>
      <c r="AD66" s="18">
        <v>0</v>
      </c>
      <c r="AE66" s="1" t="s">
        <v>116</v>
      </c>
      <c r="AF66" s="1"/>
      <c r="AG66" s="1"/>
      <c r="AH66" s="24" t="s">
        <v>336</v>
      </c>
      <c r="AI66" s="1" t="s">
        <v>274</v>
      </c>
      <c r="AJ66" s="1" t="s">
        <v>391</v>
      </c>
    </row>
    <row r="67" spans="1:45" x14ac:dyDescent="0.25">
      <c r="A67" s="6" t="s">
        <v>395</v>
      </c>
      <c r="B67" s="1">
        <v>60</v>
      </c>
      <c r="C67" s="6" t="s">
        <v>260</v>
      </c>
      <c r="D67" s="6" t="s">
        <v>261</v>
      </c>
      <c r="E67" s="6" t="s">
        <v>262</v>
      </c>
      <c r="F67" s="6" t="s">
        <v>122</v>
      </c>
      <c r="G67" s="6" t="s">
        <v>123</v>
      </c>
      <c r="H67" s="6" t="s">
        <v>124</v>
      </c>
      <c r="I67" s="15" t="s">
        <v>333</v>
      </c>
      <c r="J67" s="6" t="s">
        <v>48</v>
      </c>
      <c r="K67" s="6">
        <v>631010000</v>
      </c>
      <c r="L67" s="6" t="s">
        <v>211</v>
      </c>
      <c r="M67" s="6" t="s">
        <v>54</v>
      </c>
      <c r="P67" s="6" t="s">
        <v>114</v>
      </c>
      <c r="S67" s="6">
        <v>0</v>
      </c>
      <c r="T67" s="6">
        <v>0</v>
      </c>
      <c r="U67" s="6">
        <v>100</v>
      </c>
      <c r="V67" s="6" t="s">
        <v>239</v>
      </c>
      <c r="W67" s="6" t="s">
        <v>212</v>
      </c>
      <c r="X67" s="48">
        <v>2000</v>
      </c>
      <c r="Y67" s="6">
        <v>236072.47</v>
      </c>
      <c r="Z67" s="25">
        <f t="shared" ref="Z67:Z72" si="13">X67*Y67</f>
        <v>472144940</v>
      </c>
      <c r="AA67" s="48">
        <f t="shared" ref="AA67:AA72" si="14">Z67*1.16</f>
        <v>547688130.39999998</v>
      </c>
      <c r="AB67" s="18">
        <v>0</v>
      </c>
      <c r="AC67" s="18">
        <v>0</v>
      </c>
      <c r="AD67" s="18">
        <v>0</v>
      </c>
      <c r="AE67" s="6" t="s">
        <v>116</v>
      </c>
      <c r="AH67" s="6" t="s">
        <v>336</v>
      </c>
      <c r="AI67" s="6" t="s">
        <v>325</v>
      </c>
      <c r="AJ67" s="6" t="s">
        <v>261</v>
      </c>
    </row>
    <row r="68" spans="1:45" x14ac:dyDescent="0.25">
      <c r="A68" s="30" t="s">
        <v>396</v>
      </c>
      <c r="B68" s="21">
        <v>61</v>
      </c>
      <c r="C68" s="30" t="s">
        <v>260</v>
      </c>
      <c r="D68" s="30" t="s">
        <v>261</v>
      </c>
      <c r="E68" s="30" t="s">
        <v>262</v>
      </c>
      <c r="F68" s="30" t="s">
        <v>122</v>
      </c>
      <c r="G68" s="30" t="s">
        <v>123</v>
      </c>
      <c r="H68" s="30" t="s">
        <v>124</v>
      </c>
      <c r="I68" s="32" t="s">
        <v>333</v>
      </c>
      <c r="J68" s="30" t="s">
        <v>48</v>
      </c>
      <c r="K68" s="30">
        <v>631010000</v>
      </c>
      <c r="L68" s="30" t="s">
        <v>211</v>
      </c>
      <c r="M68" s="30" t="s">
        <v>54</v>
      </c>
      <c r="N68" s="30"/>
      <c r="O68" s="30"/>
      <c r="P68" s="30" t="s">
        <v>114</v>
      </c>
      <c r="Q68" s="30"/>
      <c r="R68" s="30"/>
      <c r="S68" s="30">
        <v>0</v>
      </c>
      <c r="T68" s="30">
        <v>0</v>
      </c>
      <c r="U68" s="30">
        <v>100</v>
      </c>
      <c r="V68" s="30" t="s">
        <v>239</v>
      </c>
      <c r="W68" s="30" t="s">
        <v>212</v>
      </c>
      <c r="X68" s="49">
        <v>2000</v>
      </c>
      <c r="Y68" s="49">
        <v>236072.47</v>
      </c>
      <c r="Z68" s="42">
        <f t="shared" si="13"/>
        <v>472144940</v>
      </c>
      <c r="AA68" s="49">
        <f t="shared" si="14"/>
        <v>547688130.39999998</v>
      </c>
      <c r="AB68" s="23">
        <v>0</v>
      </c>
      <c r="AC68" s="23">
        <v>0</v>
      </c>
      <c r="AD68" s="23">
        <v>0</v>
      </c>
      <c r="AE68" s="30" t="s">
        <v>116</v>
      </c>
      <c r="AF68" s="30"/>
      <c r="AG68" s="30"/>
      <c r="AH68" s="30" t="s">
        <v>336</v>
      </c>
      <c r="AI68" s="32" t="s">
        <v>325</v>
      </c>
      <c r="AJ68" s="32" t="s">
        <v>261</v>
      </c>
    </row>
    <row r="69" spans="1:45" s="1" customFormat="1" ht="13.5" customHeight="1" x14ac:dyDescent="0.25">
      <c r="A69" s="4" t="s">
        <v>394</v>
      </c>
      <c r="B69" s="1">
        <v>62</v>
      </c>
      <c r="C69" s="50" t="s">
        <v>155</v>
      </c>
      <c r="D69" s="51" t="s">
        <v>143</v>
      </c>
      <c r="E69" s="51" t="s">
        <v>156</v>
      </c>
      <c r="F69" s="51" t="s">
        <v>122</v>
      </c>
      <c r="G69" s="51" t="s">
        <v>123</v>
      </c>
      <c r="H69" s="51" t="s">
        <v>124</v>
      </c>
      <c r="I69" s="51" t="s">
        <v>356</v>
      </c>
      <c r="J69" s="51" t="s">
        <v>48</v>
      </c>
      <c r="K69" s="52">
        <v>631010000</v>
      </c>
      <c r="L69" s="51" t="s">
        <v>145</v>
      </c>
      <c r="M69" s="51" t="s">
        <v>127</v>
      </c>
      <c r="N69" s="53">
        <v>60</v>
      </c>
      <c r="O69" s="53" t="s">
        <v>129</v>
      </c>
      <c r="P69" s="54"/>
      <c r="Q69" s="50"/>
      <c r="R69" s="50"/>
      <c r="S69" s="53">
        <v>0</v>
      </c>
      <c r="T69" s="53">
        <v>0</v>
      </c>
      <c r="U69" s="53">
        <v>100</v>
      </c>
      <c r="V69" s="51" t="s">
        <v>146</v>
      </c>
      <c r="W69" s="50" t="s">
        <v>212</v>
      </c>
      <c r="X69" s="55">
        <v>1000</v>
      </c>
      <c r="Y69" s="56">
        <f>552.91*540</f>
        <v>298571.39999999997</v>
      </c>
      <c r="Z69" s="55">
        <f t="shared" si="13"/>
        <v>298571399.99999994</v>
      </c>
      <c r="AA69" s="56">
        <f t="shared" si="14"/>
        <v>346342823.99999988</v>
      </c>
      <c r="AB69" s="57">
        <v>0</v>
      </c>
      <c r="AC69" s="57">
        <v>0</v>
      </c>
      <c r="AD69" s="57">
        <v>0</v>
      </c>
      <c r="AE69" s="51" t="s">
        <v>116</v>
      </c>
      <c r="AF69" s="50"/>
      <c r="AG69" s="50"/>
      <c r="AH69" s="51" t="s">
        <v>130</v>
      </c>
      <c r="AI69" s="51" t="s">
        <v>157</v>
      </c>
      <c r="AJ69" s="51" t="s">
        <v>158</v>
      </c>
      <c r="AK69" s="51" t="s">
        <v>133</v>
      </c>
      <c r="AL69" s="51" t="s">
        <v>392</v>
      </c>
      <c r="AM69" s="51" t="s">
        <v>393</v>
      </c>
      <c r="AN69" s="51" t="s">
        <v>136</v>
      </c>
      <c r="AO69" s="51" t="s">
        <v>169</v>
      </c>
      <c r="AP69" s="51" t="s">
        <v>170</v>
      </c>
    </row>
    <row r="70" spans="1:45" s="1" customFormat="1" ht="12.75" customHeight="1" x14ac:dyDescent="0.25">
      <c r="A70" s="4" t="s">
        <v>415</v>
      </c>
      <c r="B70" s="21">
        <v>63</v>
      </c>
      <c r="C70" s="50" t="s">
        <v>155</v>
      </c>
      <c r="D70" s="51" t="s">
        <v>143</v>
      </c>
      <c r="E70" s="51" t="s">
        <v>156</v>
      </c>
      <c r="F70" s="51" t="s">
        <v>122</v>
      </c>
      <c r="G70" s="51" t="s">
        <v>123</v>
      </c>
      <c r="H70" s="51" t="s">
        <v>124</v>
      </c>
      <c r="I70" s="51" t="s">
        <v>365</v>
      </c>
      <c r="J70" s="51" t="s">
        <v>48</v>
      </c>
      <c r="K70" s="52">
        <v>631010000</v>
      </c>
      <c r="L70" s="51" t="s">
        <v>145</v>
      </c>
      <c r="M70" s="51" t="s">
        <v>127</v>
      </c>
      <c r="N70" s="53"/>
      <c r="O70" s="53"/>
      <c r="P70" s="54" t="s">
        <v>376</v>
      </c>
      <c r="Q70" s="50"/>
      <c r="R70" s="50"/>
      <c r="S70" s="53">
        <v>0</v>
      </c>
      <c r="T70" s="53">
        <v>0</v>
      </c>
      <c r="U70" s="53">
        <v>100</v>
      </c>
      <c r="V70" s="51" t="s">
        <v>146</v>
      </c>
      <c r="W70" s="50" t="s">
        <v>212</v>
      </c>
      <c r="X70" s="55">
        <v>2000</v>
      </c>
      <c r="Y70" s="56">
        <v>263383.89</v>
      </c>
      <c r="Z70" s="55">
        <f t="shared" si="13"/>
        <v>526767780</v>
      </c>
      <c r="AA70" s="56">
        <f t="shared" si="14"/>
        <v>611050624.79999995</v>
      </c>
      <c r="AB70" s="57">
        <v>0</v>
      </c>
      <c r="AC70" s="57">
        <v>0</v>
      </c>
      <c r="AD70" s="57">
        <v>0</v>
      </c>
      <c r="AE70" s="51" t="s">
        <v>116</v>
      </c>
      <c r="AF70" s="50"/>
      <c r="AG70" s="50"/>
      <c r="AH70" s="51" t="s">
        <v>130</v>
      </c>
      <c r="AI70" s="51" t="s">
        <v>157</v>
      </c>
      <c r="AJ70" s="51" t="s">
        <v>158</v>
      </c>
      <c r="AK70" s="51" t="s">
        <v>133</v>
      </c>
      <c r="AL70" s="51" t="s">
        <v>392</v>
      </c>
      <c r="AM70" s="51" t="s">
        <v>393</v>
      </c>
      <c r="AN70" s="51" t="s">
        <v>136</v>
      </c>
      <c r="AO70" s="51" t="s">
        <v>169</v>
      </c>
      <c r="AP70" s="51" t="s">
        <v>170</v>
      </c>
    </row>
    <row r="71" spans="1:45" ht="18.75" customHeight="1" x14ac:dyDescent="0.25">
      <c r="A71" s="45" t="s">
        <v>319</v>
      </c>
      <c r="B71" s="21">
        <v>64</v>
      </c>
      <c r="C71" s="45" t="s">
        <v>320</v>
      </c>
      <c r="D71" s="45" t="s">
        <v>321</v>
      </c>
      <c r="E71" s="45" t="s">
        <v>322</v>
      </c>
      <c r="F71" s="45" t="s">
        <v>122</v>
      </c>
      <c r="G71" s="45" t="s">
        <v>123</v>
      </c>
      <c r="H71" s="45" t="s">
        <v>124</v>
      </c>
      <c r="I71" s="62" t="s">
        <v>365</v>
      </c>
      <c r="J71" s="45" t="s">
        <v>48</v>
      </c>
      <c r="K71" s="45">
        <v>631010000</v>
      </c>
      <c r="L71" s="45" t="s">
        <v>211</v>
      </c>
      <c r="M71" s="45" t="s">
        <v>54</v>
      </c>
      <c r="N71" s="45"/>
      <c r="O71" s="45"/>
      <c r="P71" s="45" t="s">
        <v>114</v>
      </c>
      <c r="Q71" s="45"/>
      <c r="R71" s="45"/>
      <c r="S71" s="45">
        <v>0</v>
      </c>
      <c r="T71" s="45">
        <v>0</v>
      </c>
      <c r="U71" s="45">
        <v>100</v>
      </c>
      <c r="V71" s="45" t="s">
        <v>239</v>
      </c>
      <c r="W71" s="45" t="s">
        <v>212</v>
      </c>
      <c r="X71" s="63">
        <v>2300</v>
      </c>
      <c r="Y71" s="48">
        <v>298103</v>
      </c>
      <c r="Z71" s="25">
        <f t="shared" si="13"/>
        <v>685636900</v>
      </c>
      <c r="AA71" s="48">
        <f t="shared" si="14"/>
        <v>795338804</v>
      </c>
      <c r="AB71" s="64">
        <v>0</v>
      </c>
      <c r="AC71" s="64">
        <v>0</v>
      </c>
      <c r="AD71" s="64">
        <v>0</v>
      </c>
      <c r="AE71" s="46" t="s">
        <v>116</v>
      </c>
      <c r="AF71" s="45"/>
      <c r="AG71" s="45"/>
      <c r="AH71" s="45" t="s">
        <v>336</v>
      </c>
      <c r="AI71" s="45" t="s">
        <v>323</v>
      </c>
      <c r="AJ71" s="45" t="s">
        <v>324</v>
      </c>
    </row>
    <row r="72" spans="1:45" ht="18.75" customHeight="1" x14ac:dyDescent="0.25">
      <c r="A72" s="65" t="s">
        <v>404</v>
      </c>
      <c r="B72" s="1">
        <v>65</v>
      </c>
      <c r="C72" s="65" t="s">
        <v>405</v>
      </c>
      <c r="D72" s="65" t="s">
        <v>261</v>
      </c>
      <c r="E72" s="65" t="s">
        <v>406</v>
      </c>
      <c r="F72" s="45" t="s">
        <v>122</v>
      </c>
      <c r="G72" s="45" t="s">
        <v>123</v>
      </c>
      <c r="H72" s="65" t="s">
        <v>407</v>
      </c>
      <c r="I72" s="62" t="s">
        <v>365</v>
      </c>
      <c r="J72" s="45" t="s">
        <v>48</v>
      </c>
      <c r="K72" s="45">
        <v>631010000</v>
      </c>
      <c r="L72" s="65" t="s">
        <v>407</v>
      </c>
      <c r="M72" s="45" t="s">
        <v>54</v>
      </c>
      <c r="P72" s="45" t="s">
        <v>114</v>
      </c>
      <c r="Q72" s="45"/>
      <c r="R72" s="45"/>
      <c r="S72" s="45">
        <v>0</v>
      </c>
      <c r="T72" s="45">
        <v>0</v>
      </c>
      <c r="U72" s="45">
        <v>100</v>
      </c>
      <c r="V72" s="45" t="s">
        <v>239</v>
      </c>
      <c r="W72" s="45" t="s">
        <v>212</v>
      </c>
      <c r="X72" s="66">
        <v>1600</v>
      </c>
      <c r="Y72" s="67">
        <v>156250</v>
      </c>
      <c r="Z72" s="25">
        <f t="shared" si="13"/>
        <v>250000000</v>
      </c>
      <c r="AA72" s="48">
        <f t="shared" si="14"/>
        <v>290000000</v>
      </c>
      <c r="AB72" s="64">
        <v>0</v>
      </c>
      <c r="AC72" s="64">
        <v>0</v>
      </c>
      <c r="AD72" s="64">
        <v>0</v>
      </c>
      <c r="AE72" s="46" t="s">
        <v>116</v>
      </c>
      <c r="AH72" s="51" t="s">
        <v>130</v>
      </c>
      <c r="AI72" s="65" t="s">
        <v>413</v>
      </c>
      <c r="AJ72" s="65" t="s">
        <v>412</v>
      </c>
    </row>
    <row r="73" spans="1:45" ht="18.75" customHeight="1" x14ac:dyDescent="0.2">
      <c r="A73" s="61" t="s">
        <v>416</v>
      </c>
      <c r="B73" s="1">
        <v>66</v>
      </c>
      <c r="C73" s="12" t="s">
        <v>119</v>
      </c>
      <c r="D73" s="62" t="s">
        <v>120</v>
      </c>
      <c r="E73" s="62" t="s">
        <v>121</v>
      </c>
      <c r="F73" s="62" t="s">
        <v>122</v>
      </c>
      <c r="G73" s="62" t="s">
        <v>110</v>
      </c>
      <c r="H73" s="62" t="s">
        <v>124</v>
      </c>
      <c r="I73" s="47" t="s">
        <v>356</v>
      </c>
      <c r="J73" s="62" t="s">
        <v>48</v>
      </c>
      <c r="K73" s="62">
        <v>631010000</v>
      </c>
      <c r="L73" s="62" t="s">
        <v>126</v>
      </c>
      <c r="M73" s="62" t="s">
        <v>127</v>
      </c>
      <c r="N73" s="62" t="s">
        <v>128</v>
      </c>
      <c r="O73" s="62" t="s">
        <v>129</v>
      </c>
      <c r="P73" s="62"/>
      <c r="Q73" s="62"/>
      <c r="R73" s="62"/>
      <c r="S73" s="62">
        <v>0</v>
      </c>
      <c r="T73" s="62">
        <v>0</v>
      </c>
      <c r="U73" s="62">
        <v>100</v>
      </c>
      <c r="V73" s="68" t="s">
        <v>71</v>
      </c>
      <c r="W73" s="62" t="s">
        <v>212</v>
      </c>
      <c r="X73" s="69">
        <v>200</v>
      </c>
      <c r="Y73" s="70">
        <v>1775000</v>
      </c>
      <c r="Z73" s="70">
        <f>X73*Y73</f>
        <v>355000000</v>
      </c>
      <c r="AA73" s="70">
        <f>Z73*1.16</f>
        <v>411800000</v>
      </c>
      <c r="AB73" s="62"/>
      <c r="AC73" s="71">
        <f>AB73*Y73</f>
        <v>0</v>
      </c>
      <c r="AD73" s="71">
        <f>IF(W73="С НДС",AC73*1.12, (IF(W73="НДС 8",AC73*1.08,AC73)))</f>
        <v>0</v>
      </c>
      <c r="AE73" s="72">
        <v>941040000097</v>
      </c>
      <c r="AF73" s="62"/>
      <c r="AG73" s="62"/>
      <c r="AH73" s="62" t="s">
        <v>130</v>
      </c>
      <c r="AI73" s="62" t="s">
        <v>131</v>
      </c>
      <c r="AJ73" s="62" t="s">
        <v>132</v>
      </c>
      <c r="AK73" s="62" t="s">
        <v>133</v>
      </c>
      <c r="AL73" s="62" t="s">
        <v>408</v>
      </c>
      <c r="AM73" s="62" t="s">
        <v>409</v>
      </c>
      <c r="AN73" s="62" t="s">
        <v>136</v>
      </c>
      <c r="AO73" s="62" t="s">
        <v>137</v>
      </c>
      <c r="AP73" s="62" t="s">
        <v>138</v>
      </c>
      <c r="AQ73" s="62" t="s">
        <v>139</v>
      </c>
      <c r="AR73" s="62" t="s">
        <v>410</v>
      </c>
      <c r="AS73" s="62" t="s">
        <v>411</v>
      </c>
    </row>
    <row r="74" spans="1:45" s="84" customFormat="1" ht="16.5" customHeight="1" x14ac:dyDescent="0.25">
      <c r="A74" s="80" t="s">
        <v>259</v>
      </c>
      <c r="B74" s="80">
        <v>67</v>
      </c>
      <c r="C74" s="80" t="s">
        <v>260</v>
      </c>
      <c r="D74" s="80" t="s">
        <v>261</v>
      </c>
      <c r="E74" s="80" t="s">
        <v>262</v>
      </c>
      <c r="F74" s="80" t="s">
        <v>122</v>
      </c>
      <c r="G74" s="80" t="s">
        <v>123</v>
      </c>
      <c r="H74" s="80" t="s">
        <v>124</v>
      </c>
      <c r="I74" s="76">
        <v>46174</v>
      </c>
      <c r="J74" s="80" t="s">
        <v>48</v>
      </c>
      <c r="K74" s="80">
        <v>631010000</v>
      </c>
      <c r="L74" s="80" t="s">
        <v>211</v>
      </c>
      <c r="M74" s="77" t="s">
        <v>263</v>
      </c>
      <c r="N74" s="80"/>
      <c r="O74" s="80"/>
      <c r="P74" s="80" t="s">
        <v>114</v>
      </c>
      <c r="Q74" s="80"/>
      <c r="R74" s="80"/>
      <c r="S74" s="77">
        <v>100</v>
      </c>
      <c r="T74" s="80">
        <v>0</v>
      </c>
      <c r="U74" s="77">
        <v>0</v>
      </c>
      <c r="V74" s="80" t="s">
        <v>239</v>
      </c>
      <c r="W74" s="80" t="s">
        <v>212</v>
      </c>
      <c r="X74" s="78">
        <v>3000</v>
      </c>
      <c r="Y74" s="81">
        <v>241746</v>
      </c>
      <c r="Z74" s="79">
        <f t="shared" ref="Z74" si="15">X74*Y74</f>
        <v>725238000</v>
      </c>
      <c r="AA74" s="79">
        <f>X74*Y74</f>
        <v>725238000</v>
      </c>
      <c r="AB74" s="82">
        <v>0</v>
      </c>
      <c r="AC74" s="82">
        <v>0</v>
      </c>
      <c r="AD74" s="82">
        <v>0</v>
      </c>
      <c r="AE74" s="80" t="s">
        <v>116</v>
      </c>
      <c r="AF74" s="80"/>
      <c r="AG74" s="80"/>
      <c r="AH74" s="80" t="s">
        <v>417</v>
      </c>
      <c r="AI74" s="83" t="s">
        <v>325</v>
      </c>
      <c r="AJ74" s="83" t="s">
        <v>261</v>
      </c>
    </row>
  </sheetData>
  <autoFilter ref="A7:AS74"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8">
    <dataValidation type="list" allowBlank="1" showInputMessage="1" showErrorMessage="1" sqref="O25:O26 O73" xr:uid="{E26F4F9A-A115-4B5D-8E4D-CAFA3A936844}">
      <formula1>Тип_дней</formula1>
    </dataValidation>
    <dataValidation type="list" allowBlank="1" showInputMessage="1" sqref="AQ25:AQ27 AK25:AK30 AH25:AH30 AN25:AN30 AH32:AH33 AH36:AH40 AH45 AH49:AH50 AN69:AN70 AK69:AK70 AH69:AH70 AH72:AH73 AQ73 AN73" xr:uid="{C1AD559D-ADBF-484B-A878-4F3142154C1C}">
      <formula1>атр</formula1>
    </dataValidation>
    <dataValidation type="list" allowBlank="1" showInputMessage="1" showErrorMessage="1" sqref="J25:J29 J69:J70 J73" xr:uid="{07743C85-C5C0-4F73-A139-A0B6A52FD3B3}">
      <formula1>Классификатор_стран</formula1>
    </dataValidation>
    <dataValidation type="list" allowBlank="1" showInputMessage="1" showErrorMessage="1" sqref="M24:M29 M69:M70 M73" xr:uid="{1EE767BD-ED14-477E-ACAC-F200CA5AB596}">
      <formula1>Инкотермс</formula1>
    </dataValidation>
    <dataValidation type="list" allowBlank="1" showInputMessage="1" showErrorMessage="1" sqref="V24:V30 V69:V70 V73" xr:uid="{2897474B-4C30-4D1E-AAB0-D8CF80ABE24A}">
      <formula1>ЕИ</formula1>
    </dataValidation>
    <dataValidation type="whole" allowBlank="1" showInputMessage="1" showErrorMessage="1" sqref="S24:U30 S69:U70 S73:U73" xr:uid="{43AE7CB1-3656-49DE-982F-249D0F929C4D}">
      <formula1>0</formula1>
      <formula2>100</formula2>
    </dataValidation>
    <dataValidation type="textLength" operator="equal" allowBlank="1" showInputMessage="1" showErrorMessage="1" error="Код КАТО должен содержать 9 символов" sqref="K25:K30 K69:K70 G73 K73" xr:uid="{FEA81856-50B4-4E7C-B953-24833C6E0763}">
      <formula1>9</formula1>
    </dataValidation>
    <dataValidation type="custom" allowBlank="1" showInputMessage="1" showErrorMessage="1" sqref="Z73" xr:uid="{247F9FD0-4C12-42E5-A413-EF4F2CC7FF9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2026-06-15T11:42:22Z</dcterms:modified>
</cp:coreProperties>
</file>