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4\Размещение ФО 2024\4 кв 2024\На сайте\"/>
    </mc:Choice>
  </mc:AlternateContent>
  <xr:revisionPtr revIDLastSave="0" documentId="13_ncr:1_{03998933-E769-403A-ACEF-4FA594258809}" xr6:coauthVersionLast="36" xr6:coauthVersionMax="36" xr10:uidLastSave="{00000000-0000-0000-0000-000000000000}"/>
  <bookViews>
    <workbookView xWindow="0" yWindow="0" windowWidth="28800" windowHeight="10725" xr2:uid="{15DEC293-ACA3-4F3E-A224-9014D49C4B3A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'[12]B1.2'!#REF!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038457B6_71AE_4303_8584_4811EC3E1DFC_.wvu.Cols" localSheetId="1" hidden="1">Ф2!$C:$C</definedName>
    <definedName name="Z_153C1272_398B_43D5_8F54_6222EC2FFBBE_.wvu.Cols" localSheetId="0" hidden="1">Ф1!$C:$C</definedName>
    <definedName name="Z_17C0DFD9_5471_4872_A25A_097384CE0168_.wvu.Cols" localSheetId="1" hidden="1">Ф2!$C:$C</definedName>
    <definedName name="Z_17C0DFD9_5471_4872_A25A_097384CE0168_.wvu.Cols" localSheetId="2" hidden="1">Ф3!$C:$C</definedName>
    <definedName name="Z_2046A34D_E815_40E3_95CF_0020708FF91D_.wvu.Cols" localSheetId="1" hidden="1">Ф2!$C:$C</definedName>
    <definedName name="Z_35832F16_156D_43C7_A5BE_352F78E198AF_.wvu.Cols" localSheetId="0" hidden="1">Ф1!$C:$C</definedName>
    <definedName name="Z_36707AE2_4553_49FF_8665_1E4A46A89F11_.wvu.Cols" localSheetId="1" hidden="1">Ф2!$C:$C</definedName>
    <definedName name="Z_383FB971_FA4A_493D_81E3_A22B5E231CD4_.wvu.Cols" localSheetId="1" hidden="1">Ф2!$C:$C</definedName>
    <definedName name="Z_383FB971_FA4A_493D_81E3_A22B5E231CD4_.wvu.Cols" localSheetId="2" hidden="1">Ф3!$C:$C</definedName>
    <definedName name="Z_3E307647_2C56_40B1_98AA_8ED1F5B8C795_.wvu.Cols" localSheetId="1" hidden="1">Ф2!$C:$C</definedName>
    <definedName name="Z_42198649_3282_4F55_8D77_78A427F6DD2C_.wvu.Cols" localSheetId="1" hidden="1">Ф2!$C:$C</definedName>
    <definedName name="Z_42198649_3282_4F55_8D77_78A427F6DD2C_.wvu.Cols" localSheetId="2" hidden="1">Ф3!$C:$C</definedName>
    <definedName name="Z_42198649_3282_4F55_8D77_78A427F6DD2C_.wvu.PrintArea" localSheetId="0" hidden="1">Ф1!$A$1:$D$160</definedName>
    <definedName name="Z_42198649_3282_4F55_8D77_78A427F6DD2C_.wvu.PrintArea" localSheetId="1" hidden="1">Ф2!$A$1:$E$77</definedName>
    <definedName name="Z_42198649_3282_4F55_8D77_78A427F6DD2C_.wvu.PrintArea" localSheetId="2" hidden="1">Ф3!$A$1:$E$99</definedName>
    <definedName name="Z_42198649_3282_4F55_8D77_78A427F6DD2C_.wvu.PrintArea" localSheetId="3" hidden="1">Ф4!$A$1:$K$98</definedName>
    <definedName name="Z_42198649_3282_4F55_8D77_78A427F6DD2C_.wvu.PrintTitles" localSheetId="3" hidden="1">Ф4!$16:$17</definedName>
    <definedName name="Z_42198649_3282_4F55_8D77_78A427F6DD2C_.wvu.Rows" localSheetId="3" hidden="1">Ф4!$86:$87</definedName>
    <definedName name="Z_4A930143_F452_4E4A_BFFA_D8A68B767286_.wvu.Cols" localSheetId="0" hidden="1">Ф1!#REF!</definedName>
    <definedName name="Z_4DA781A0_2BBE_4B67_B560_DE6B13F5AF67_.wvu.PrintTitles" localSheetId="0" hidden="1">Ф1!$22:$23</definedName>
    <definedName name="Z_4DA781A0_2BBE_4B67_B560_DE6B13F5AF67_.wvu.PrintTitles" localSheetId="3" hidden="1">Ф4!$16:$17</definedName>
    <definedName name="Z_4EA8EBD1_ADA5_4609_836E_FC4945B57CCB_.wvu.Cols" localSheetId="1" hidden="1">Ф2!$C:$C</definedName>
    <definedName name="Z_4EA8EBD1_ADA5_4609_836E_FC4945B57CCB_.wvu.Cols" localSheetId="2" hidden="1">Ф3!$C:$C</definedName>
    <definedName name="Z_616DB637_1A16_4836_A361_EF0074328EFC_.wvu.Cols" localSheetId="0" hidden="1">Ф1!#REF!</definedName>
    <definedName name="Z_638946BF_CF25_424F_8A01_C9F98019024F_.wvu.Cols" localSheetId="1" hidden="1">Ф2!$C:$C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3034D98_4B61_48D1_BA9C_87B85AF4EF15_.wvu.Cols" localSheetId="1" hidden="1">Ф2!$C:$C</definedName>
    <definedName name="Z_843E3735_A41C_45FE_B6BE_B364410D83B8_.wvu.Cols" localSheetId="1" hidden="1">Ф2!$C:$C</definedName>
    <definedName name="Z_895514B1_6D11_45A2_97C9_69128E926AB8_.wvu.Cols" localSheetId="1" hidden="1">Ф2!$C:$C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990448D5_2EEE_43DC_AA45_610EF3D248E1_.wvu.Cols" localSheetId="0" hidden="1">Ф1!#REF!</definedName>
    <definedName name="Z_9CB6A051_3F7B_4566_A4BB_8A8A4000CB61_.wvu.Cols" localSheetId="1" hidden="1">Ф2!$C:$C</definedName>
    <definedName name="Z_9F4F623C_F73B_416A_8D6A_F0D8C21FBDBD_.wvu.Cols" localSheetId="1" hidden="1">Ф2!$C:$C</definedName>
    <definedName name="Z_A71D7EC5_08E6_42F3_A4CE_82DBB7F17C02_.wvu.Cols" localSheetId="0" hidden="1">Ф1!#REF!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E975A295_455C_4361_9668_45800D9178F9_.wvu.Cols" localSheetId="1" hidden="1">Ф2!$C:$C</definedName>
    <definedName name="Z_F14D892C_F63B_4B0E_9D54_2DD2348BC6E2_.wvu.Cols" localSheetId="1" hidden="1">Ф2!$C:$C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Ф4!$16:$17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Ф1!$A$1:$D$160</definedName>
    <definedName name="_xlnm.Print_Area" localSheetId="1">Ф2!$A$1:$E$77</definedName>
    <definedName name="_xlnm.Print_Area" localSheetId="2">Ф3!$A$1:$E$99</definedName>
    <definedName name="_xlnm.Print_Area" localSheetId="3">Ф4!$A$1:$K$98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K84" i="4" l="1"/>
  <c r="I84" i="4"/>
  <c r="K83" i="4"/>
  <c r="I83" i="4"/>
  <c r="K82" i="4"/>
  <c r="I82" i="4"/>
  <c r="K81" i="4"/>
  <c r="I81" i="4"/>
  <c r="K80" i="4"/>
  <c r="I80" i="4"/>
  <c r="K79" i="4"/>
  <c r="I79" i="4"/>
  <c r="K78" i="4"/>
  <c r="I78" i="4"/>
  <c r="K77" i="4"/>
  <c r="I77" i="4"/>
  <c r="K76" i="4"/>
  <c r="I76" i="4"/>
  <c r="K75" i="4"/>
  <c r="I75" i="4"/>
  <c r="K74" i="4"/>
  <c r="I74" i="4"/>
  <c r="K73" i="4"/>
  <c r="I73" i="4"/>
  <c r="J71" i="4"/>
  <c r="H71" i="4"/>
  <c r="H69" i="4" s="1"/>
  <c r="G71" i="4"/>
  <c r="F71" i="4"/>
  <c r="F69" i="4" s="1"/>
  <c r="E71" i="4"/>
  <c r="D71" i="4"/>
  <c r="C71" i="4"/>
  <c r="K71" i="4" s="1"/>
  <c r="J69" i="4"/>
  <c r="G69" i="4"/>
  <c r="E69" i="4"/>
  <c r="D69" i="4"/>
  <c r="C69" i="4"/>
  <c r="K68" i="4"/>
  <c r="I68" i="4"/>
  <c r="K67" i="4"/>
  <c r="I67" i="4"/>
  <c r="K66" i="4"/>
  <c r="I66" i="4"/>
  <c r="K65" i="4"/>
  <c r="I65" i="4"/>
  <c r="K64" i="4"/>
  <c r="I64" i="4"/>
  <c r="K63" i="4"/>
  <c r="I63" i="4"/>
  <c r="K62" i="4"/>
  <c r="I62" i="4"/>
  <c r="K61" i="4"/>
  <c r="I61" i="4"/>
  <c r="K60" i="4"/>
  <c r="I60" i="4"/>
  <c r="I59" i="4"/>
  <c r="K58" i="4"/>
  <c r="J58" i="4"/>
  <c r="H58" i="4"/>
  <c r="G58" i="4"/>
  <c r="F58" i="4"/>
  <c r="F56" i="4" s="1"/>
  <c r="E58" i="4"/>
  <c r="E56" i="4" s="1"/>
  <c r="D58" i="4"/>
  <c r="D56" i="4" s="1"/>
  <c r="C58" i="4"/>
  <c r="I58" i="4" s="1"/>
  <c r="K57" i="4"/>
  <c r="I57" i="4"/>
  <c r="G57" i="4"/>
  <c r="G56" i="4" s="1"/>
  <c r="J56" i="4"/>
  <c r="H56" i="4"/>
  <c r="C56" i="4"/>
  <c r="K51" i="4"/>
  <c r="I51" i="4"/>
  <c r="K49" i="4"/>
  <c r="I49" i="4"/>
  <c r="K48" i="4"/>
  <c r="I48" i="4"/>
  <c r="K47" i="4"/>
  <c r="I47" i="4"/>
  <c r="K46" i="4"/>
  <c r="I46" i="4"/>
  <c r="K45" i="4"/>
  <c r="I45" i="4"/>
  <c r="K44" i="4"/>
  <c r="I44" i="4"/>
  <c r="K43" i="4"/>
  <c r="I43" i="4"/>
  <c r="K42" i="4"/>
  <c r="I42" i="4"/>
  <c r="K41" i="4"/>
  <c r="I41" i="4"/>
  <c r="K40" i="4"/>
  <c r="I40" i="4"/>
  <c r="K39" i="4"/>
  <c r="I39" i="4"/>
  <c r="K38" i="4"/>
  <c r="I38" i="4"/>
  <c r="J36" i="4"/>
  <c r="H36" i="4"/>
  <c r="G36" i="4"/>
  <c r="F36" i="4"/>
  <c r="F34" i="4" s="1"/>
  <c r="F50" i="4" s="1"/>
  <c r="E36" i="4"/>
  <c r="E34" i="4" s="1"/>
  <c r="D36" i="4"/>
  <c r="C36" i="4"/>
  <c r="K36" i="4" s="1"/>
  <c r="J34" i="4"/>
  <c r="H34" i="4"/>
  <c r="G34" i="4"/>
  <c r="D34" i="4"/>
  <c r="C34" i="4"/>
  <c r="K33" i="4" s="1"/>
  <c r="I33" i="4"/>
  <c r="K32" i="4"/>
  <c r="I32" i="4"/>
  <c r="K31" i="4"/>
  <c r="I31" i="4"/>
  <c r="K30" i="4"/>
  <c r="I30" i="4"/>
  <c r="K29" i="4"/>
  <c r="I29" i="4"/>
  <c r="K28" i="4"/>
  <c r="I28" i="4"/>
  <c r="K27" i="4"/>
  <c r="K26" i="4"/>
  <c r="I26" i="4"/>
  <c r="K25" i="4"/>
  <c r="J23" i="4"/>
  <c r="H23" i="4"/>
  <c r="G23" i="4"/>
  <c r="F23" i="4"/>
  <c r="E23" i="4"/>
  <c r="E21" i="4" s="1"/>
  <c r="D23" i="4"/>
  <c r="I23" i="4" s="1"/>
  <c r="K23" i="4" s="1"/>
  <c r="C23" i="4"/>
  <c r="I22" i="4"/>
  <c r="K22" i="4" s="1"/>
  <c r="J21" i="4"/>
  <c r="H21" i="4"/>
  <c r="H50" i="4" s="1"/>
  <c r="G21" i="4"/>
  <c r="F21" i="4"/>
  <c r="C21" i="4"/>
  <c r="J20" i="4"/>
  <c r="J50" i="4" s="1"/>
  <c r="H20" i="4"/>
  <c r="G20" i="4"/>
  <c r="G50" i="4" s="1"/>
  <c r="F20" i="4"/>
  <c r="E20" i="4"/>
  <c r="D20" i="4"/>
  <c r="C20" i="4"/>
  <c r="C50" i="4" s="1"/>
  <c r="I19" i="4"/>
  <c r="K19" i="4" s="1"/>
  <c r="K18" i="4"/>
  <c r="I18" i="4"/>
  <c r="C14" i="4"/>
  <c r="D84" i="3"/>
  <c r="E77" i="3"/>
  <c r="D77" i="3"/>
  <c r="C77" i="3"/>
  <c r="E71" i="3"/>
  <c r="E84" i="3" s="1"/>
  <c r="D71" i="3"/>
  <c r="C71" i="3"/>
  <c r="C84" i="3" s="1"/>
  <c r="C69" i="3"/>
  <c r="E54" i="3"/>
  <c r="D54" i="3"/>
  <c r="C54" i="3"/>
  <c r="E40" i="3"/>
  <c r="E69" i="3" s="1"/>
  <c r="D40" i="3"/>
  <c r="D69" i="3" s="1"/>
  <c r="C40" i="3"/>
  <c r="E38" i="3"/>
  <c r="D38" i="3"/>
  <c r="C38" i="3"/>
  <c r="C87" i="3" s="1"/>
  <c r="C89" i="3" s="1"/>
  <c r="E29" i="3"/>
  <c r="D29" i="3"/>
  <c r="C29" i="3"/>
  <c r="E21" i="3"/>
  <c r="D21" i="3"/>
  <c r="C21" i="3"/>
  <c r="E60" i="2"/>
  <c r="D60" i="2"/>
  <c r="E52" i="2"/>
  <c r="D52" i="2"/>
  <c r="C52" i="2"/>
  <c r="E46" i="2"/>
  <c r="E35" i="2" s="1"/>
  <c r="D46" i="2"/>
  <c r="C46" i="2"/>
  <c r="D35" i="2"/>
  <c r="C35" i="2"/>
  <c r="D27" i="2"/>
  <c r="D22" i="2"/>
  <c r="D28" i="2" s="1"/>
  <c r="C22" i="2"/>
  <c r="C28" i="2" s="1"/>
  <c r="C30" i="2" s="1"/>
  <c r="C32" i="2" s="1"/>
  <c r="D21" i="2"/>
  <c r="E19" i="2"/>
  <c r="E22" i="2" s="1"/>
  <c r="E28" i="2" s="1"/>
  <c r="E30" i="2" s="1"/>
  <c r="E32" i="2" s="1"/>
  <c r="D19" i="2"/>
  <c r="C19" i="2"/>
  <c r="C13" i="2"/>
  <c r="C12" i="2"/>
  <c r="D139" i="1"/>
  <c r="D147" i="1" s="1"/>
  <c r="D149" i="1" s="1"/>
  <c r="C139" i="1"/>
  <c r="C147" i="1" s="1"/>
  <c r="C149" i="1" s="1"/>
  <c r="D130" i="1"/>
  <c r="C130" i="1"/>
  <c r="D121" i="1"/>
  <c r="C121" i="1"/>
  <c r="D118" i="1"/>
  <c r="C118" i="1"/>
  <c r="D111" i="1"/>
  <c r="D133" i="1" s="1"/>
  <c r="C111" i="1"/>
  <c r="C133" i="1" s="1"/>
  <c r="D105" i="1"/>
  <c r="C105" i="1"/>
  <c r="D95" i="1"/>
  <c r="C95" i="1"/>
  <c r="D92" i="1"/>
  <c r="C92" i="1"/>
  <c r="D85" i="1"/>
  <c r="D108" i="1" s="1"/>
  <c r="C85" i="1"/>
  <c r="C108" i="1" s="1"/>
  <c r="D81" i="1"/>
  <c r="D82" i="1" s="1"/>
  <c r="D77" i="1"/>
  <c r="C77" i="1"/>
  <c r="D65" i="1"/>
  <c r="C65" i="1"/>
  <c r="D61" i="1"/>
  <c r="C61" i="1"/>
  <c r="D50" i="1"/>
  <c r="C50" i="1"/>
  <c r="C81" i="1" s="1"/>
  <c r="C82" i="1" s="1"/>
  <c r="C47" i="1"/>
  <c r="D44" i="1"/>
  <c r="C44" i="1"/>
  <c r="D36" i="1"/>
  <c r="C36" i="1"/>
  <c r="D26" i="1"/>
  <c r="D47" i="1" s="1"/>
  <c r="C26" i="1"/>
  <c r="F86" i="4" l="1"/>
  <c r="F55" i="4"/>
  <c r="F85" i="4" s="1"/>
  <c r="F87" i="4" s="1"/>
  <c r="D30" i="2"/>
  <c r="I21" i="4"/>
  <c r="K21" i="4" s="1"/>
  <c r="I69" i="4"/>
  <c r="E53" i="2"/>
  <c r="H55" i="4"/>
  <c r="H85" i="4" s="1"/>
  <c r="H87" i="4" s="1"/>
  <c r="H86" i="4"/>
  <c r="C33" i="2"/>
  <c r="C60" i="2"/>
  <c r="C53" i="2"/>
  <c r="D150" i="1"/>
  <c r="D151" i="1" s="1"/>
  <c r="C86" i="4"/>
  <c r="C55" i="4"/>
  <c r="K56" i="4"/>
  <c r="E50" i="4"/>
  <c r="G55" i="4"/>
  <c r="G85" i="4" s="1"/>
  <c r="G87" i="4" s="1"/>
  <c r="G86" i="4"/>
  <c r="D87" i="3"/>
  <c r="D89" i="3" s="1"/>
  <c r="C150" i="1"/>
  <c r="C151" i="1" s="1"/>
  <c r="E87" i="3"/>
  <c r="E89" i="3" s="1"/>
  <c r="J86" i="4"/>
  <c r="J55" i="4"/>
  <c r="J85" i="4" s="1"/>
  <c r="J87" i="4" s="1"/>
  <c r="D21" i="4"/>
  <c r="D50" i="4" s="1"/>
  <c r="K69" i="4"/>
  <c r="I36" i="4"/>
  <c r="I34" i="4"/>
  <c r="K34" i="4"/>
  <c r="I56" i="4"/>
  <c r="I71" i="4"/>
  <c r="I20" i="4"/>
  <c r="K20" i="4" s="1"/>
  <c r="C85" i="4" l="1"/>
  <c r="E86" i="4"/>
  <c r="E55" i="4"/>
  <c r="E85" i="4" s="1"/>
  <c r="E87" i="4" s="1"/>
  <c r="D86" i="4"/>
  <c r="D55" i="4"/>
  <c r="D85" i="4" s="1"/>
  <c r="D87" i="4" s="1"/>
  <c r="K50" i="4"/>
  <c r="K86" i="4" s="1"/>
  <c r="I50" i="4"/>
  <c r="D32" i="2"/>
  <c r="D53" i="2" l="1"/>
  <c r="K55" i="4"/>
  <c r="I55" i="4"/>
  <c r="I85" i="4"/>
  <c r="K85" i="4" s="1"/>
  <c r="K87" i="4" s="1"/>
  <c r="C8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Ормаганбетова Айнур Муратовна</author>
  </authors>
  <commentList>
    <comment ref="A23" authorId="0" shapeId="0" xr:uid="{BD79F975-5D22-40D6-94FE-26C684814838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</text>
    </comment>
    <comment ref="A26" authorId="0" shapeId="0" xr:uid="{0BA0F799-0C0D-4EB5-A45C-BE21B23C4A5D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Марченко Елена Анатольевна</author>
    <author>Молдабаева Анара Ермековна</author>
  </authors>
  <commentList>
    <comment ref="F36" authorId="0" shapeId="0" xr:uid="{BB34388B-B0A9-4DF4-A0E2-CCEA5FA444CF}">
      <text>
        <r>
          <rPr>
            <b/>
            <sz val="9"/>
            <color indexed="81"/>
            <rFont val="Tahoma"/>
            <family val="2"/>
            <charset val="204"/>
          </rPr>
          <t>Марченко Елена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Фин. аренда
</t>
        </r>
      </text>
    </comment>
    <comment ref="F85" authorId="1" shapeId="0" xr:uid="{A773A4BD-142F-413C-8917-850D4591FEC8}">
      <text>
        <r>
          <rPr>
            <sz val="9"/>
            <color indexed="81"/>
            <rFont val="Tahoma"/>
            <family val="2"/>
            <charset val="204"/>
          </rPr>
          <t xml:space="preserve">(021.008 + 021.067) - (022.010 + 022.052)Отклонение     курсового эффектана  ДС по отчетности ТОО Ulba-China
</t>
        </r>
        <r>
          <rPr>
            <b/>
            <sz val="9"/>
            <color indexed="81"/>
            <rFont val="Tahoma"/>
            <family val="2"/>
            <charset val="204"/>
          </rPr>
          <t>Марченко Елена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<sst xmlns="http://schemas.openxmlformats.org/spreadsheetml/2006/main" count="581" uniqueCount="452">
  <si>
    <t xml:space="preserve">Приложение 1 </t>
  </si>
  <si>
    <t>к приказу Министра финансов Республики Казахстан</t>
  </si>
  <si>
    <t>от 2 марта 2022 года № 241</t>
  </si>
  <si>
    <t>Приложение 2</t>
  </si>
  <si>
    <t>к приказу Министрества финансов Республики Казахстан</t>
  </si>
  <si>
    <t xml:space="preserve">от 28 июня 2017 года № 404 </t>
  </si>
  <si>
    <t xml:space="preserve">Форма </t>
  </si>
  <si>
    <t xml:space="preserve">Наименование организации </t>
  </si>
  <si>
    <t>АО "Ульбинский металлургический завод"</t>
  </si>
  <si>
    <t xml:space="preserve">Сведения о реорганизации </t>
  </si>
  <si>
    <t>свидетельство о гос. перерегистрации юрид. лица № 1725-1917-01-АО от 26.10.2004 г.</t>
  </si>
  <si>
    <t>Вид деятельности организации</t>
  </si>
  <si>
    <t>промышленность</t>
  </si>
  <si>
    <t>Организационно-правовая форма</t>
  </si>
  <si>
    <t>Акционерное общество</t>
  </si>
  <si>
    <t>Форма отчетности</t>
  </si>
  <si>
    <t>консолидированная</t>
  </si>
  <si>
    <t xml:space="preserve">Среднегодовая численность работников                      </t>
  </si>
  <si>
    <t>Субъект предпринимательства</t>
  </si>
  <si>
    <t>крупного</t>
  </si>
  <si>
    <t xml:space="preserve">Юридический адрес организации </t>
  </si>
  <si>
    <t>Республика Казахстан, г. Усть-Каменогорск, пр. Абая, 102</t>
  </si>
  <si>
    <t>Консолидированный бухгалтерский баланс</t>
  </si>
  <si>
    <t>по состоянию на</t>
  </si>
  <si>
    <t>тыс.тенге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</si>
  <si>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</si>
  <si>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</si>
  <si>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</si>
  <si>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</si>
  <si>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</si>
  <si>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</si>
  <si>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010</t>
  </si>
  <si>
    <t>Финансовые активы, оцениваемые по амортизированной стоимости</t>
  </si>
  <si>
    <t>011</t>
  </si>
  <si>
    <t xml:space="preserve">    Депозиты (от 3-х до 12 месяцев, не ЛФ)</t>
  </si>
  <si>
    <t>011.1</t>
  </si>
  <si>
    <t xml:space="preserve">    Прочие денежные средства, ограниченные в использовании</t>
  </si>
  <si>
    <t>011.2</t>
  </si>
  <si>
    <t xml:space="preserve">    Займы выданные и дебиторская задолженность по финансовой аренде - текущая часть</t>
  </si>
  <si>
    <t>011.3</t>
  </si>
  <si>
    <t xml:space="preserve">    Задолженность работников (в т.ч. ссуды)</t>
  </si>
  <si>
    <t>011.4</t>
  </si>
  <si>
    <t xml:space="preserve">    Прочие финансовые активы </t>
  </si>
  <si>
    <t>011.5</t>
  </si>
  <si>
    <t>Финансовые активы, оцениваемые по справедливой стоимости через прочий совокупный доход</t>
  </si>
  <si>
    <t>012</t>
  </si>
  <si>
    <t>Финансовые активы, учитываемые по справедливой стоимости через прибыли и убытки</t>
  </si>
  <si>
    <t>013</t>
  </si>
  <si>
    <t>Производные финансовые инструменты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</si>
  <si>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</si>
  <si>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</si>
  <si>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</si>
  <si>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</si>
  <si>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</si>
  <si>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Торговая дебиторская задолженность</t>
  </si>
  <si>
    <t>016.1</t>
  </si>
  <si>
    <t>Прочая дебиторская задолженность</t>
  </si>
  <si>
    <t>016.2</t>
  </si>
  <si>
    <t>Дебиторская задолженность по аренде</t>
  </si>
  <si>
    <t>017</t>
  </si>
  <si>
    <t>Активы по договорам с покупателями</t>
  </si>
  <si>
    <t>018</t>
  </si>
  <si>
    <t>Текущий подоходный налог</t>
  </si>
  <si>
    <t>019</t>
  </si>
  <si>
    <t>Запасы</t>
  </si>
  <si>
    <t>020</t>
  </si>
  <si>
    <t>Биологические активы</t>
  </si>
  <si>
    <t>021</t>
  </si>
  <si>
    <t>Прочие краткосрочные активы</t>
  </si>
  <si>
    <t>022</t>
  </si>
  <si>
    <t xml:space="preserve">     прочие краткосрочные активы</t>
  </si>
  <si>
    <t>022.1</t>
  </si>
  <si>
    <t xml:space="preserve">     налоги</t>
  </si>
  <si>
    <t>022.2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</si>
  <si>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</si>
  <si>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</si>
  <si>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II.Долгосрочные активы</t>
  </si>
  <si>
    <t xml:space="preserve">    Депозиты (более года, не ЛФ)</t>
  </si>
  <si>
    <t>110.1</t>
  </si>
  <si>
    <t xml:space="preserve">    Денежные средства, ограниченные в использовании (Депозиты ЛФ)</t>
  </si>
  <si>
    <t>110.2</t>
  </si>
  <si>
    <t>110.3</t>
  </si>
  <si>
    <t xml:space="preserve">    Займы выданные и дебиторская задолженность по финансовой аренде - долгосрочная часть</t>
  </si>
  <si>
    <t>110.4</t>
  </si>
  <si>
    <t>110.5</t>
  </si>
  <si>
    <t xml:space="preserve">    Прочие финансовые инструменты </t>
  </si>
  <si>
    <t>110.6</t>
  </si>
  <si>
    <t>Инвестиции, учитываемые по первоначальной стоимости (ДО)</t>
  </si>
  <si>
    <t>Инвестиции, учитываемые методом долевого участия</t>
  </si>
  <si>
    <t>инвестиции в Ассоциированные организации</t>
  </si>
  <si>
    <t>115.1</t>
  </si>
  <si>
    <t>инвестиции в Совместные предприятия</t>
  </si>
  <si>
    <t>115.2</t>
  </si>
  <si>
    <t>Прочие долгосрочные финансовые активы</t>
  </si>
  <si>
    <t>Долгосрочная торговая и прочая дебиторская задолженность</t>
  </si>
  <si>
    <t>117.1</t>
  </si>
  <si>
    <t>117.2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</si>
  <si>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</si>
  <si>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</si>
  <si>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</si>
  <si>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</si>
  <si>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</si>
  <si>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</si>
  <si>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</si>
  <si>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</si>
  <si>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</si>
  <si>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Незавершенное строительство</t>
  </si>
  <si>
    <t>127.1</t>
  </si>
  <si>
    <t>127.2</t>
  </si>
  <si>
    <t>налоги</t>
  </si>
  <si>
    <t>127.3</t>
  </si>
  <si>
    <t>Итого долгосрочных активов (сумма строк с 110 по 127)</t>
  </si>
  <si>
    <t>Баланс ( строка 100 + строка 101 + строка 200)</t>
  </si>
  <si>
    <t>Обязательства и капитал</t>
  </si>
  <si>
    <t xml:space="preserve">III. Краткосрочные обязательства </t>
  </si>
  <si>
    <t>Краткосрочные финансовые обязательства, оцениваемые по амортизированной стоимости</t>
  </si>
  <si>
    <t>займы</t>
  </si>
  <si>
    <t>210.1</t>
  </si>
  <si>
    <t>Обязательства по финансовой аренде (с 1 января 2019 года Обязательства по аренде)</t>
  </si>
  <si>
    <t>210.2</t>
  </si>
  <si>
    <t>облигации</t>
  </si>
  <si>
    <t>210.3</t>
  </si>
  <si>
    <t>прочие финансовые обязательства (ранее стр.222)</t>
  </si>
  <si>
    <t>210.4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</si>
  <si>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</si>
  <si>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</si>
  <si>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Исторические затраты</t>
  </si>
  <si>
    <t>213.1</t>
  </si>
  <si>
    <t>Прочие финансовые обязательства</t>
  </si>
  <si>
    <t>213.2</t>
  </si>
  <si>
    <t>Краткосрочная торговая и прочая кредиторская задолженность</t>
  </si>
  <si>
    <t>Торговая кредиторская задолженность</t>
  </si>
  <si>
    <t>214.1</t>
  </si>
  <si>
    <t>Прочая кредиторская задолженность</t>
  </si>
  <si>
    <t>214.2</t>
  </si>
  <si>
    <t>Краткосрочные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</si>
  <si>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</si>
  <si>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</si>
  <si>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</si>
  <si>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</si>
  <si>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</si>
  <si>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</si>
  <si>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</si>
  <si>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 xml:space="preserve">     прочие краткосрочные обязательства</t>
  </si>
  <si>
    <t>222.1</t>
  </si>
  <si>
    <t>222.2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</si>
  <si>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</si>
  <si>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</si>
  <si>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</si>
  <si>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</si>
  <si>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310.1</t>
  </si>
  <si>
    <t>310.2</t>
  </si>
  <si>
    <t>310.3</t>
  </si>
  <si>
    <t>прочие финансовые обязательства (ранее стр.321)</t>
  </si>
  <si>
    <t>310.4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</si>
  <si>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</si>
  <si>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</si>
  <si>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313.1</t>
  </si>
  <si>
    <t>313.2</t>
  </si>
  <si>
    <t>Долгосрочная торговая и прочая кредиторская задолженность</t>
  </si>
  <si>
    <t>314.1</t>
  </si>
  <si>
    <t>314.2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</si>
  <si>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</si>
  <si>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</si>
  <si>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</si>
  <si>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</si>
  <si>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</si>
  <si>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 xml:space="preserve">     прочие долгосрочные обязательства</t>
  </si>
  <si>
    <t>321.1</t>
  </si>
  <si>
    <t>321.2</t>
  </si>
  <si>
    <t xml:space="preserve">Итого долгосрочных обязательств (сумма строк с 310 по 316) </t>
  </si>
  <si>
    <t>V. Капитал</t>
  </si>
  <si>
    <t>Уставный (акционерный )капитал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</si>
  <si>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</si>
  <si>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</si>
  <si>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</si>
  <si>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</si>
  <si>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Нераспределенный доход (непокрытый убыток) текущего года через форму 2 - ОПУ</t>
  </si>
  <si>
    <t>414.1</t>
  </si>
  <si>
    <t>Нераспределенный доход (непокрытый убыток) текущего года через форму 2 - ПСД</t>
  </si>
  <si>
    <t>414.2</t>
  </si>
  <si>
    <t>Нераспределенный доход (непокрытый убыток) прошлого года через капитал (резервы)</t>
  </si>
  <si>
    <t>414.3</t>
  </si>
  <si>
    <t>Нераспределенный доход (непокрытый убыток) прошлого года (перенос из НРП в ОПУ)</t>
  </si>
  <si>
    <t>414.4</t>
  </si>
  <si>
    <t>Нераспределенный доход (непокрытый убыток) текущего года через капитал (дивиденды)</t>
  </si>
  <si>
    <t>414.5</t>
  </si>
  <si>
    <t>Нераспределенный доход (непокрытый убыток) предыдущих лет</t>
  </si>
  <si>
    <t>414.6</t>
  </si>
  <si>
    <t>Прочий капитал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</si>
  <si>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</si>
  <si>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</si>
  <si>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</si>
  <si>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 строка 301 + строка 400 + строка 500)</t>
  </si>
  <si>
    <t>Заместитель Председателя Правления                             Чеботарёва Людмила Анатольевна</t>
  </si>
  <si>
    <r>
      <t xml:space="preserve">по экономике и финансам  </t>
    </r>
    <r>
      <rPr>
        <sz val="10"/>
        <rFont val="Arial"/>
        <family val="2"/>
        <charset val="204"/>
      </rPr>
      <t xml:space="preserve">                                                      (фамилия, имя, отчество)</t>
    </r>
  </si>
  <si>
    <t>(подпись)</t>
  </si>
  <si>
    <r>
      <rPr>
        <b/>
        <sz val="10"/>
        <rFont val="Arial"/>
        <family val="2"/>
        <charset val="204"/>
      </rPr>
      <t>Главный бухгалтер</t>
    </r>
    <r>
      <rPr>
        <sz val="10"/>
        <rFont val="Arial"/>
        <family val="2"/>
        <charset val="204"/>
      </rPr>
      <t xml:space="preserve">                                                                  </t>
    </r>
    <r>
      <rPr>
        <b/>
        <sz val="10"/>
        <rFont val="Arial"/>
        <family val="2"/>
        <charset val="204"/>
      </rPr>
      <t>Оразбекова Динара Тлеукеновна</t>
    </r>
  </si>
  <si>
    <t xml:space="preserve">                                                                             (фамилия, имя, отчество)</t>
  </si>
  <si>
    <t>Место печати</t>
  </si>
  <si>
    <t xml:space="preserve">Приложение 2 </t>
  </si>
  <si>
    <t>Приложение 3</t>
  </si>
  <si>
    <t>Консолидированный отчёт о прибылях и убытках</t>
  </si>
  <si>
    <t>Наименование организации</t>
  </si>
  <si>
    <t xml:space="preserve">за период, заканчивающийся </t>
  </si>
  <si>
    <t>Наименование показателей</t>
  </si>
  <si>
    <t>План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</si>
  <si>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</si>
  <si>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</si>
  <si>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</si>
  <si>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</si>
  <si>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010 -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</si>
  <si>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</si>
  <si>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</si>
  <si>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016)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</si>
  <si>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</si>
  <si>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</si>
  <si>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</si>
  <si>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</si>
  <si>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доходы</t>
  </si>
  <si>
    <t>024</t>
  </si>
  <si>
    <t>Прочие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</si>
  <si>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</si>
  <si>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</si>
  <si>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</si>
  <si>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</si>
  <si>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 строка 100 - строка 101)</t>
  </si>
  <si>
    <t>200</t>
  </si>
  <si>
    <t>Прибыль (убыток) после налогообложения от прекращенной деятельности</t>
  </si>
  <si>
    <t>201</t>
  </si>
  <si>
    <t>Прибыль за год (строка 200 + строка 201) относимая на:</t>
  </si>
  <si>
    <t xml:space="preserve">собственников материнской организации 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</si>
  <si>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</si>
  <si>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</si>
  <si>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</si>
  <si>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</si>
  <si>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</si>
  <si>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411</t>
  </si>
  <si>
    <t xml:space="preserve">Эффект изменения в ставке подоходного налога на отсроченный налог </t>
  </si>
  <si>
    <t>412</t>
  </si>
  <si>
    <t>Хеджирование денежных потоков</t>
  </si>
  <si>
    <t>413</t>
  </si>
  <si>
    <t>Курсовая разница по инвестициям в зарубежные организации</t>
  </si>
  <si>
    <t>414</t>
  </si>
  <si>
    <t>Хеджирование чистых инвестиций в зарубежные операции</t>
  </si>
  <si>
    <t>415</t>
  </si>
  <si>
    <t>прочие компоненты прочего совокупного дохода</t>
  </si>
  <si>
    <t>416</t>
  </si>
  <si>
    <t>корректировка при реклассификации в составе прибыли (убытка)</t>
  </si>
  <si>
    <t>417</t>
  </si>
  <si>
    <t>налоговый эффект компонентов прочего совокупного дохода</t>
  </si>
  <si>
    <t>418</t>
  </si>
  <si>
    <t>Итого прочая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</si>
  <si>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420</t>
  </si>
  <si>
    <t>переоценка основных средств и нематериальных активов</t>
  </si>
  <si>
    <t>431</t>
  </si>
  <si>
    <t>432</t>
  </si>
  <si>
    <t>Актуарные прибыли (убытки) по пенсионным обязательствам</t>
  </si>
  <si>
    <t>433</t>
  </si>
  <si>
    <t>434</t>
  </si>
  <si>
    <t>переоценка долевых финансовых инструментов, оцениваемых по справедливой стоимости через прочий совокупный доход</t>
  </si>
  <si>
    <t>435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</si>
  <si>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</si>
  <si>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440</t>
  </si>
  <si>
    <t xml:space="preserve">Общий совокупный доход (строка 300 + строка 400)
</t>
  </si>
  <si>
    <t>Общая совокупная прибыль относимая на:</t>
  </si>
  <si>
    <t>доля контролирующих собственников</t>
  </si>
  <si>
    <t>Прибыль на акцию:</t>
  </si>
  <si>
    <t>600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</si>
  <si>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</si>
  <si>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</si>
  <si>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</si>
  <si>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</si>
  <si>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r>
      <rPr>
        <b/>
        <sz val="10"/>
        <rFont val="Arial"/>
        <family val="2"/>
        <charset val="204"/>
      </rPr>
      <t>Главный бухгалтер</t>
    </r>
    <r>
      <rPr>
        <sz val="10"/>
        <rFont val="Arial"/>
        <family val="2"/>
        <charset val="204"/>
      </rPr>
      <t xml:space="preserve">                                                                </t>
    </r>
    <r>
      <rPr>
        <b/>
        <sz val="10"/>
        <rFont val="Arial"/>
        <family val="2"/>
        <charset val="204"/>
      </rPr>
      <t>Оразбекова Динара Тлеукеновна</t>
    </r>
  </si>
  <si>
    <t xml:space="preserve">Приложение 3 </t>
  </si>
  <si>
    <t xml:space="preserve">                           Приложение №4</t>
  </si>
  <si>
    <t xml:space="preserve">          к приказу Министра финансов Республики Казахстан</t>
  </si>
  <si>
    <t xml:space="preserve">                  </t>
  </si>
  <si>
    <t xml:space="preserve">                </t>
  </si>
  <si>
    <t xml:space="preserve">            от 28 июня 2017 года № 404</t>
  </si>
  <si>
    <t>Форма</t>
  </si>
  <si>
    <t xml:space="preserve">КОНСОЛИДИРОВАННЫЙ ОТЧЁТ О ДВИЖЕНИИ ДЕНЕЖНЫХ СРЕДСТВ  </t>
  </si>
  <si>
    <r>
      <t>отчетный период: на 31.03.</t>
    </r>
    <r>
      <rPr>
        <b/>
        <u val="singleAccounting"/>
        <sz val="10"/>
        <rFont val="Arial"/>
        <family val="2"/>
        <charset val="204"/>
      </rPr>
      <t xml:space="preserve">2025 </t>
    </r>
  </si>
  <si>
    <t>(прямой метод)</t>
  </si>
  <si>
    <t>Акционерное общество"Ульбинский металлургический завод"</t>
  </si>
  <si>
    <t>в тысячах тенге</t>
  </si>
  <si>
    <t xml:space="preserve">                              НАИМЕНОВАНИЕ ПОКАЗАТЕЛЕЙ</t>
  </si>
  <si>
    <t>Код стр.</t>
  </si>
  <si>
    <t>План                               за отчетный период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</si>
  <si>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</si>
  <si>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</si>
  <si>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 xml:space="preserve">     в том числе:</t>
  </si>
  <si>
    <t xml:space="preserve">          реализация товаров и услуг</t>
  </si>
  <si>
    <t xml:space="preserve">          прочая выручка</t>
  </si>
  <si>
    <t xml:space="preserve">          авансы полученные от покупателей, заказчиков</t>
  </si>
  <si>
    <t xml:space="preserve">          поступления по договорам страхования</t>
  </si>
  <si>
    <t xml:space="preserve">          полученные вознаграждения</t>
  </si>
  <si>
    <t xml:space="preserve">          прочие поступления</t>
  </si>
  <si>
    <t>2. Выбытие денежных средств, всего (сумма строк с 021 по 027)</t>
  </si>
  <si>
    <t xml:space="preserve">          платежи поставщикам за товары и услуги</t>
  </si>
  <si>
    <t xml:space="preserve">          авансы выданные поставщикам товаров и услуг</t>
  </si>
  <si>
    <t xml:space="preserve">          выплаты по оплате труда</t>
  </si>
  <si>
    <t xml:space="preserve">          выплата вознаграждения </t>
  </si>
  <si>
    <t xml:space="preserve">          выплаты по договорам страхования</t>
  </si>
  <si>
    <t xml:space="preserve">          подоходный налог и другие платежи в бюджет</t>
  </si>
  <si>
    <t xml:space="preserve">          прочие выплаты</t>
  </si>
  <si>
    <t>3. Чистая сумма денежных средств операционной деятельности (стр.010-стр.020)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</si>
  <si>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</si>
  <si>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</si>
  <si>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 xml:space="preserve">          реализация основных средств </t>
  </si>
  <si>
    <t xml:space="preserve">          реализация нематериальных активов</t>
  </si>
  <si>
    <t xml:space="preserve">          реализация других долгосрочных активов</t>
  </si>
  <si>
    <t xml:space="preserve">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</si>
  <si>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реализация долговых инструментов других организаций</t>
  </si>
  <si>
    <t xml:space="preserve">          возмещение при потере контроля над дочерними организациями</t>
  </si>
  <si>
    <t xml:space="preserve">          изъятие денежных вкладов</t>
  </si>
  <si>
    <t xml:space="preserve">          реализация прочих финансовых активов</t>
  </si>
  <si>
    <t xml:space="preserve">          фьючерсные и форвардные контракты, опционы и свопы</t>
  </si>
  <si>
    <t xml:space="preserve">          полученные дивиденды</t>
  </si>
  <si>
    <t xml:space="preserve">          полученные вознаграждения </t>
  </si>
  <si>
    <t>2. Выбытие денежных средств, всего (сумма строк с 061 по 073)</t>
  </si>
  <si>
    <t xml:space="preserve">          приобретение основных средств</t>
  </si>
  <si>
    <t xml:space="preserve">          приобретение нематериальных активов</t>
  </si>
  <si>
    <t xml:space="preserve">          приобретение других долгосрочных активов</t>
  </si>
  <si>
    <t xml:space="preserve">          приобретение долевых инструментов других организаций (кроме дочерних) и долей участия в совместном предпринимательстве </t>
  </si>
  <si>
    <t xml:space="preserve">          приобретение долговых инструментов других организаций</t>
  </si>
  <si>
    <t xml:space="preserve">          приобретение контроля над дочерними организациями</t>
  </si>
  <si>
    <t xml:space="preserve">          размещение денежных вкладов</t>
  </si>
  <si>
    <t xml:space="preserve">          выплата вознаграждения</t>
  </si>
  <si>
    <t xml:space="preserve">          приобретение прочих финансовых активов</t>
  </si>
  <si>
    <t xml:space="preserve">          предоставление займов</t>
  </si>
  <si>
    <t xml:space="preserve">          инвестиции в ассоциированные и дочерние организации</t>
  </si>
  <si>
    <t>3. Чистая сумма денежных средств от инвестиционной деятельности (стр.040-стр.060)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</si>
  <si>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</si>
  <si>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</si>
  <si>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 xml:space="preserve">          эмиссия акций и других финансовых инструментов</t>
  </si>
  <si>
    <t xml:space="preserve">          получение займов</t>
  </si>
  <si>
    <t>2. Выбытие денежных средств, всего (сумма строк с 101 по 105)</t>
  </si>
  <si>
    <t xml:space="preserve">          погашение займов</t>
  </si>
  <si>
    <t xml:space="preserve">          выплата дивидендов</t>
  </si>
  <si>
    <t xml:space="preserve">          выплаты собственникам по акциям организации</t>
  </si>
  <si>
    <t xml:space="preserve">          прочие выбытия</t>
  </si>
  <si>
    <t>3. Чистая сумма денежных средств от финансовой деятельности (стр.090-стр.100)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</si>
  <si>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</si>
  <si>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</si>
  <si>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Увеличение(+)/уменьшение(-) денег (стр030+-стр080+-стр110+-стр120+-стр130)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</si>
  <si>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</si>
  <si>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</si>
  <si>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________________________________</t>
  </si>
  <si>
    <r>
      <rPr>
        <b/>
        <sz val="10"/>
        <color rgb="FF000000"/>
        <rFont val="Arial"/>
        <family val="2"/>
        <charset val="204"/>
      </rPr>
      <t xml:space="preserve">по экономике и финансам </t>
    </r>
    <r>
      <rPr>
        <sz val="10"/>
        <color indexed="8"/>
        <rFont val="Arial"/>
        <family val="2"/>
        <charset val="204"/>
      </rPr>
      <t xml:space="preserve">                                                            (фамилия, имя, отчество)</t>
    </r>
  </si>
  <si>
    <t>Главный бухгалтер                                                                   Оразбекова Динара Тлеукеновна</t>
  </si>
  <si>
    <t xml:space="preserve">                                                                                                             (фамилия, имя, отчество)</t>
  </si>
  <si>
    <t>Приложение 5</t>
  </si>
  <si>
    <t xml:space="preserve">                           Приложение №6</t>
  </si>
  <si>
    <t>Консолидированный отчёт об изменениях в капитале</t>
  </si>
  <si>
    <t>за период, заканчивающийся</t>
  </si>
  <si>
    <t>Наименование компонентов</t>
  </si>
  <si>
    <t>Капитал материнской организации</t>
  </si>
  <si>
    <t>Итого</t>
  </si>
  <si>
    <t>Доля неконтро-лирующих собственников</t>
  </si>
  <si>
    <t>Итого капитал</t>
  </si>
  <si>
    <t>Уставный (акционерный) капитал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</si>
  <si>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</si>
  <si>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</si>
  <si>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</si>
  <si>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 +/- строка 011)</t>
  </si>
  <si>
    <t>100</t>
  </si>
  <si>
    <t>Общий совокупный доход, всего(строка 210 + строка 220):</t>
  </si>
  <si>
    <t>Прибыль (убыток) за год</t>
  </si>
  <si>
    <t>210</t>
  </si>
  <si>
    <t>Прочий совокупный доход, всего (сумма строк с 221 по 229):</t>
  </si>
  <si>
    <t>220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</si>
  <si>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</si>
  <si>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221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</si>
  <si>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</si>
  <si>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222</t>
  </si>
  <si>
    <t>переоценка основных средств и нематериальных активов (за минусом налогового эффекта)</t>
  </si>
  <si>
    <t>223</t>
  </si>
  <si>
    <t>224</t>
  </si>
  <si>
    <t>225</t>
  </si>
  <si>
    <t>226</t>
  </si>
  <si>
    <t>Хеджирование денежных потоков (за минусом налогового эффекта)</t>
  </si>
  <si>
    <t>227</t>
  </si>
  <si>
    <t>хеджирование чистых инвестиций в зарубежные операции</t>
  </si>
  <si>
    <t>228</t>
  </si>
  <si>
    <t xml:space="preserve">курсовая разница по инвестициям в зарубежные
организации
</t>
  </si>
  <si>
    <t>229</t>
  </si>
  <si>
    <t>Операции с собственниками, всего (сумма строк с 310 по 318):</t>
  </si>
  <si>
    <t>300</t>
  </si>
  <si>
    <t>Вознаграждения работников акциями:</t>
  </si>
  <si>
    <t>310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</si>
  <si>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</si>
  <si>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</si>
  <si>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</si>
  <si>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</si>
  <si>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311</t>
  </si>
  <si>
    <t>Выпуск собственных долевых инструментов (акций)</t>
  </si>
  <si>
    <t>312</t>
  </si>
  <si>
    <t>Выпуск долевых инструментов связанный с объединением бизнеса</t>
  </si>
  <si>
    <t>313</t>
  </si>
  <si>
    <t>Долевой компонент конвертируемых инструментов ( за минусом налогового эффекта)</t>
  </si>
  <si>
    <t>314</t>
  </si>
  <si>
    <t>Выплата дивидендов</t>
  </si>
  <si>
    <t>315</t>
  </si>
  <si>
    <t>Прочие распределения в пользу собственников</t>
  </si>
  <si>
    <t>316</t>
  </si>
  <si>
    <t>Прочие операции с собственниками</t>
  </si>
  <si>
    <t>317</t>
  </si>
  <si>
    <t>Изменения в доле участия в дочерних организациях, не приводящей к потере контроля</t>
  </si>
  <si>
    <t>318</t>
  </si>
  <si>
    <t>Прочие операции</t>
  </si>
  <si>
    <t>319</t>
  </si>
  <si>
    <t>Сальдо на 1 января отчетного года ( строка 100 + строка 200 + строка 300+ строка 319)</t>
  </si>
  <si>
    <t>400</t>
  </si>
  <si>
    <t>Изменения в учетной политике</t>
  </si>
  <si>
    <t>401</t>
  </si>
  <si>
    <t>Корректировка начального сальдо (МСФО 15)</t>
  </si>
  <si>
    <t>Корректировка начального сальдо (МСФО 9)</t>
  </si>
  <si>
    <t>Корректировка начального сальдо (МСФО 16)</t>
  </si>
  <si>
    <t>Пересчитанное сальдо (строка 400 +/- строка 401)</t>
  </si>
  <si>
    <t>500</t>
  </si>
  <si>
    <t>Общий совокупный доход, всего (строка 610 + строка 620):</t>
  </si>
  <si>
    <t>610</t>
  </si>
  <si>
    <t>Прочий совокупный доход, всего (сумма строк с 621 по 629):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</si>
  <si>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</si>
  <si>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</si>
  <si>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</si>
  <si>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</si>
  <si>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</si>
  <si>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</si>
  <si>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</si>
  <si>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</si>
  <si>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</si>
  <si>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курсовая разница по инвестициям в зарубежные организации</t>
  </si>
  <si>
    <t>629</t>
  </si>
  <si>
    <t>Операции с собственниками, всего (сумма строк с 710 по 718):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</si>
  <si>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</si>
  <si>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</si>
  <si>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</si>
  <si>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</si>
  <si>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</si>
  <si>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</si>
  <si>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</si>
  <si>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</si>
  <si>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</si>
  <si>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</si>
  <si>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</si>
  <si>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Сальдо на 31 марта отчетного года (строка 500 + строка 600 + строка 700 + строка 719)</t>
  </si>
  <si>
    <t>контроль с Ф1 на начало отчетного периода</t>
  </si>
  <si>
    <t>контроль с Ф1 на конец отчетного периода</t>
  </si>
  <si>
    <r>
      <rPr>
        <b/>
        <sz val="9"/>
        <color rgb="FF000000"/>
        <rFont val="Arial"/>
        <family val="2"/>
        <charset val="204"/>
      </rPr>
      <t xml:space="preserve">по экономике и финансам </t>
    </r>
    <r>
      <rPr>
        <sz val="9"/>
        <color indexed="8"/>
        <rFont val="Arial"/>
        <family val="2"/>
        <charset val="204"/>
      </rPr>
      <t xml:space="preserve">                                                         (фамилия, имя, отчество)</t>
    </r>
  </si>
  <si>
    <t xml:space="preserve">                                                                                                           (фамилия, имя, отчество)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</si>
</sst>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(* #,##0.000_);_(* \(#,##0.000\);_(* &quot;-&quot;_);_(@_)"/>
    <numFmt numFmtId="168" formatCode="#,##0.0000"/>
    <numFmt numFmtId="169" formatCode="_-* #,##0.00_р_._-;\-* #,##0.00_р_._-;_-* &quot;-&quot;??_р_._-;_-@_-"/>
    <numFmt numFmtId="170" formatCode="000"/>
  </numFmts>
  <fonts count="35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rgb="FFFF0000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u val="singleAccounting"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10"/>
      <name val="Arial"/>
      <family val="2"/>
      <charset val="204"/>
    </font>
    <font>
      <sz val="9"/>
      <color indexed="8"/>
      <name val="Arial"/>
      <family val="2"/>
    </font>
    <font>
      <b/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9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257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2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2" fillId="0" borderId="0" xfId="2" applyNumberFormat="1" applyFont="1"/>
    <xf numFmtId="164" fontId="2" fillId="0" borderId="0" xfId="2" applyFont="1" applyAlignment="1" applyProtection="1">
      <alignment horizontal="right"/>
      <protection locked="0"/>
    </xf>
    <xf numFmtId="165" fontId="2" fillId="0" borderId="0" xfId="2" applyNumberFormat="1" applyFont="1" applyAlignment="1" applyProtection="1">
      <alignment horizontal="right"/>
      <protection locked="0"/>
    </xf>
    <xf numFmtId="164" fontId="2" fillId="0" borderId="0" xfId="2" applyFont="1" applyProtection="1">
      <protection locked="0"/>
    </xf>
    <xf numFmtId="165" fontId="2" fillId="0" borderId="0" xfId="2" applyNumberFormat="1" applyFont="1" applyProtection="1">
      <protection locked="0"/>
    </xf>
    <xf numFmtId="164" fontId="2" fillId="0" borderId="0" xfId="2" applyFont="1" applyAlignment="1" applyProtection="1">
      <alignment wrapText="1"/>
      <protection locked="0"/>
    </xf>
    <xf numFmtId="3" fontId="2" fillId="2" borderId="0" xfId="2" applyNumberFormat="1" applyFont="1" applyFill="1" applyAlignment="1" applyProtection="1">
      <alignment horizontal="left"/>
      <protection locked="0"/>
    </xf>
    <xf numFmtId="164" fontId="3" fillId="0" borderId="0" xfId="2" applyFont="1" applyAlignment="1">
      <alignment vertical="top" wrapText="1"/>
    </xf>
    <xf numFmtId="164" fontId="3" fillId="0" borderId="0" xfId="2" applyFont="1"/>
    <xf numFmtId="164" fontId="3" fillId="0" borderId="0" xfId="2" applyFont="1" applyProtection="1">
      <protection locked="0"/>
    </xf>
    <xf numFmtId="165" fontId="3" fillId="0" borderId="0" xfId="2" applyNumberFormat="1" applyFont="1" applyProtection="1">
      <protection locked="0"/>
    </xf>
    <xf numFmtId="165" fontId="4" fillId="0" borderId="0" xfId="2" applyNumberFormat="1" applyFont="1"/>
    <xf numFmtId="0" fontId="5" fillId="0" borderId="0" xfId="2" applyNumberFormat="1" applyFont="1" applyAlignment="1">
      <alignment horizontal="right" vertical="top" wrapText="1"/>
    </xf>
    <xf numFmtId="0" fontId="5" fillId="0" borderId="0" xfId="2" applyNumberFormat="1" applyFont="1" applyAlignment="1" applyProtection="1">
      <alignment vertical="top" wrapText="1"/>
      <protection locked="0"/>
    </xf>
    <xf numFmtId="0" fontId="6" fillId="0" borderId="0" xfId="2" applyNumberFormat="1" applyFont="1" applyAlignment="1">
      <alignment horizontal="right" vertical="top" wrapText="1"/>
    </xf>
    <xf numFmtId="0" fontId="6" fillId="0" borderId="0" xfId="2" applyNumberFormat="1" applyFont="1" applyProtection="1">
      <protection locked="0"/>
    </xf>
    <xf numFmtId="14" fontId="6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vertical="top" wrapText="1"/>
      <protection locked="0"/>
    </xf>
    <xf numFmtId="0" fontId="3" fillId="0" borderId="1" xfId="2" applyNumberFormat="1" applyFont="1" applyBorder="1" applyProtection="1">
      <protection locked="0"/>
    </xf>
    <xf numFmtId="0" fontId="3" fillId="0" borderId="1" xfId="2" applyNumberFormat="1" applyFont="1" applyBorder="1"/>
    <xf numFmtId="165" fontId="4" fillId="0" borderId="0" xfId="2" applyNumberFormat="1" applyFont="1" applyAlignment="1">
      <alignment horizontal="center" vertical="center"/>
    </xf>
    <xf numFmtId="164" fontId="2" fillId="0" borderId="0" xfId="2" applyFont="1" applyAlignment="1">
      <alignment horizontal="center" vertical="center"/>
    </xf>
    <xf numFmtId="0" fontId="6" fillId="0" borderId="2" xfId="2" applyNumberFormat="1" applyFont="1" applyBorder="1" applyAlignment="1">
      <alignment vertical="top" wrapText="1"/>
    </xf>
    <xf numFmtId="0" fontId="6" fillId="0" borderId="2" xfId="2" applyNumberFormat="1" applyFont="1" applyBorder="1"/>
    <xf numFmtId="166" fontId="6" fillId="0" borderId="2" xfId="2" applyNumberFormat="1" applyFont="1" applyBorder="1" applyAlignment="1" applyProtection="1">
      <alignment horizontal="right"/>
      <protection locked="0"/>
    </xf>
    <xf numFmtId="165" fontId="7" fillId="0" borderId="0" xfId="2" applyNumberFormat="1" applyFont="1"/>
    <xf numFmtId="164" fontId="5" fillId="0" borderId="0" xfId="2" applyFont="1"/>
    <xf numFmtId="0" fontId="3" fillId="0" borderId="2" xfId="2" applyNumberFormat="1" applyFont="1" applyBorder="1" applyAlignment="1">
      <alignment vertical="top" wrapText="1"/>
    </xf>
    <xf numFmtId="0" fontId="3" fillId="0" borderId="2" xfId="2" applyNumberFormat="1" applyFont="1" applyBorder="1" applyAlignment="1">
      <alignment horizontal="center"/>
    </xf>
    <xf numFmtId="166" fontId="3" fillId="0" borderId="2" xfId="2" applyNumberFormat="1" applyFont="1" applyBorder="1" applyAlignment="1" applyProtection="1">
      <alignment horizontal="right" wrapText="1"/>
      <protection locked="0"/>
    </xf>
    <xf numFmtId="166" fontId="3" fillId="0" borderId="2" xfId="2" applyNumberFormat="1" applyFont="1" applyBorder="1" applyAlignment="1" applyProtection="1">
      <alignment horizontal="right"/>
      <protection locked="0"/>
    </xf>
    <xf numFmtId="49" fontId="3" fillId="0" borderId="2" xfId="2" applyNumberFormat="1" applyFont="1" applyBorder="1" applyAlignment="1">
      <alignment horizontal="center"/>
    </xf>
    <xf numFmtId="166" fontId="3" fillId="0" borderId="2" xfId="2" applyNumberFormat="1" applyFont="1" applyBorder="1" applyAlignment="1">
      <alignment horizontal="right"/>
    </xf>
    <xf numFmtId="166" fontId="3" fillId="0" borderId="2" xfId="2" quotePrefix="1" applyNumberFormat="1" applyFont="1" applyBorder="1" applyAlignment="1">
      <alignment horizontal="right" wrapText="1"/>
    </xf>
    <xf numFmtId="164" fontId="0" fillId="0" borderId="2" xfId="0" applyBorder="1" applyAlignment="1">
      <alignment horizontal="left" indent="2"/>
    </xf>
    <xf numFmtId="166" fontId="8" fillId="0" borderId="2" xfId="2" applyNumberFormat="1" applyFont="1" applyBorder="1" applyAlignment="1" applyProtection="1">
      <alignment horizontal="right"/>
      <protection locked="0"/>
    </xf>
    <xf numFmtId="165" fontId="9" fillId="0" borderId="0" xfId="2" applyNumberFormat="1" applyFont="1"/>
    <xf numFmtId="164" fontId="10" fillId="0" borderId="0" xfId="2" applyFont="1"/>
    <xf numFmtId="164" fontId="11" fillId="2" borderId="0" xfId="2" applyFont="1" applyFill="1"/>
    <xf numFmtId="164" fontId="11" fillId="0" borderId="0" xfId="2" applyFont="1"/>
    <xf numFmtId="0" fontId="12" fillId="0" borderId="2" xfId="2" applyNumberFormat="1" applyFont="1" applyBorder="1" applyAlignment="1">
      <alignment vertical="top" wrapText="1"/>
    </xf>
    <xf numFmtId="49" fontId="12" fillId="0" borderId="2" xfId="2" applyNumberFormat="1" applyFont="1" applyBorder="1" applyAlignment="1">
      <alignment horizontal="center"/>
    </xf>
    <xf numFmtId="166" fontId="12" fillId="0" borderId="2" xfId="2" applyNumberFormat="1" applyFont="1" applyBorder="1" applyAlignment="1" applyProtection="1">
      <alignment horizontal="right"/>
      <protection locked="0"/>
    </xf>
    <xf numFmtId="165" fontId="12" fillId="0" borderId="0" xfId="2" applyNumberFormat="1" applyFont="1"/>
    <xf numFmtId="164" fontId="13" fillId="0" borderId="0" xfId="2" applyFont="1"/>
    <xf numFmtId="164" fontId="12" fillId="0" borderId="0" xfId="2" applyFont="1"/>
    <xf numFmtId="165" fontId="13" fillId="0" borderId="0" xfId="2" applyNumberFormat="1" applyFont="1"/>
    <xf numFmtId="0" fontId="6" fillId="0" borderId="2" xfId="2" applyNumberFormat="1" applyFont="1" applyBorder="1" applyAlignment="1">
      <alignment horizontal="center"/>
    </xf>
    <xf numFmtId="166" fontId="6" fillId="0" borderId="2" xfId="2" quotePrefix="1" applyNumberFormat="1" applyFont="1" applyBorder="1" applyAlignment="1">
      <alignment horizontal="right" wrapText="1"/>
    </xf>
    <xf numFmtId="0" fontId="2" fillId="0" borderId="2" xfId="2" applyNumberFormat="1" applyFont="1" applyBorder="1" applyAlignment="1">
      <alignment vertical="top" wrapText="1"/>
    </xf>
    <xf numFmtId="0" fontId="2" fillId="0" borderId="2" xfId="2" applyNumberFormat="1" applyFont="1" applyBorder="1" applyAlignment="1">
      <alignment horizontal="center"/>
    </xf>
    <xf numFmtId="166" fontId="2" fillId="0" borderId="2" xfId="2" quotePrefix="1" applyNumberFormat="1" applyFont="1" applyBorder="1" applyAlignment="1">
      <alignment horizontal="right" wrapText="1"/>
    </xf>
    <xf numFmtId="164" fontId="0" fillId="0" borderId="2" xfId="0" applyBorder="1" applyAlignment="1">
      <alignment horizontal="left"/>
    </xf>
    <xf numFmtId="166" fontId="10" fillId="0" borderId="2" xfId="2" applyNumberFormat="1" applyFont="1" applyBorder="1" applyAlignment="1" applyProtection="1">
      <alignment horizontal="right"/>
      <protection locked="0"/>
    </xf>
    <xf numFmtId="49" fontId="2" fillId="0" borderId="2" xfId="2" applyNumberFormat="1" applyFont="1" applyBorder="1" applyAlignment="1">
      <alignment horizontal="center"/>
    </xf>
    <xf numFmtId="166" fontId="2" fillId="0" borderId="2" xfId="2" applyNumberFormat="1" applyFont="1" applyBorder="1" applyAlignment="1">
      <alignment horizontal="right"/>
    </xf>
    <xf numFmtId="164" fontId="14" fillId="0" borderId="2" xfId="0" applyFont="1" applyBorder="1" applyAlignment="1">
      <alignment horizontal="left" indent="2"/>
    </xf>
    <xf numFmtId="166" fontId="13" fillId="0" borderId="2" xfId="2" applyNumberFormat="1" applyFont="1" applyBorder="1" applyAlignment="1" applyProtection="1">
      <alignment horizontal="right"/>
      <protection locked="0"/>
    </xf>
    <xf numFmtId="0" fontId="6" fillId="0" borderId="2" xfId="2" applyNumberFormat="1" applyFont="1" applyBorder="1" applyAlignment="1">
      <alignment horizontal="left" vertical="center" wrapText="1"/>
    </xf>
    <xf numFmtId="0" fontId="6" fillId="0" borderId="2" xfId="2" applyNumberFormat="1" applyFont="1" applyBorder="1" applyAlignment="1">
      <alignment horizontal="center" vertical="center" wrapText="1"/>
    </xf>
    <xf numFmtId="166" fontId="6" fillId="0" borderId="2" xfId="2" applyNumberFormat="1" applyFont="1" applyBorder="1" applyAlignment="1" applyProtection="1">
      <alignment horizontal="right" vertical="center" wrapText="1"/>
      <protection locked="0"/>
    </xf>
    <xf numFmtId="165" fontId="7" fillId="0" borderId="0" xfId="2" applyNumberFormat="1" applyFont="1" applyAlignment="1">
      <alignment horizontal="center" vertical="center"/>
    </xf>
    <xf numFmtId="164" fontId="5" fillId="0" borderId="0" xfId="2" applyFont="1" applyAlignment="1">
      <alignment horizontal="center" vertical="center"/>
    </xf>
    <xf numFmtId="166" fontId="3" fillId="0" borderId="2" xfId="2" applyNumberFormat="1" applyFont="1" applyFill="1" applyBorder="1" applyAlignment="1">
      <alignment horizontal="right"/>
    </xf>
    <xf numFmtId="166" fontId="10" fillId="0" borderId="2" xfId="2" applyNumberFormat="1" applyFont="1" applyFill="1" applyBorder="1" applyAlignment="1" applyProtection="1">
      <alignment horizontal="right"/>
      <protection locked="0"/>
    </xf>
    <xf numFmtId="0" fontId="0" fillId="0" borderId="2" xfId="0" applyNumberFormat="1" applyBorder="1" applyAlignment="1" applyProtection="1">
      <alignment horizontal="left" indent="1"/>
      <protection hidden="1"/>
    </xf>
    <xf numFmtId="166" fontId="3" fillId="0" borderId="2" xfId="2" applyNumberFormat="1" applyFont="1" applyFill="1" applyBorder="1" applyAlignment="1" applyProtection="1">
      <alignment horizontal="right"/>
      <protection locked="0"/>
    </xf>
    <xf numFmtId="166" fontId="8" fillId="0" borderId="2" xfId="2" applyNumberFormat="1" applyFont="1" applyFill="1" applyBorder="1" applyAlignment="1" applyProtection="1">
      <alignment horizontal="right"/>
      <protection locked="0"/>
    </xf>
    <xf numFmtId="0" fontId="12" fillId="0" borderId="2" xfId="2" applyNumberFormat="1" applyFont="1" applyBorder="1" applyAlignment="1">
      <alignment horizontal="center"/>
    </xf>
    <xf numFmtId="166" fontId="12" fillId="0" borderId="2" xfId="2" applyNumberFormat="1" applyFont="1" applyFill="1" applyBorder="1" applyAlignment="1" applyProtection="1">
      <alignment horizontal="right"/>
      <protection locked="0"/>
    </xf>
    <xf numFmtId="166" fontId="6" fillId="0" borderId="2" xfId="2" applyNumberFormat="1" applyFont="1" applyBorder="1" applyAlignment="1">
      <alignment horizontal="right"/>
    </xf>
    <xf numFmtId="0" fontId="0" fillId="0" borderId="2" xfId="0" applyNumberFormat="1" applyBorder="1" applyAlignment="1" applyProtection="1">
      <alignment horizontal="left" wrapText="1" indent="1"/>
      <protection hidden="1"/>
    </xf>
    <xf numFmtId="0" fontId="3" fillId="0" borderId="0" xfId="2" applyNumberFormat="1" applyFont="1" applyAlignment="1" applyProtection="1">
      <alignment vertical="top" wrapText="1"/>
      <protection locked="0"/>
    </xf>
    <xf numFmtId="0" fontId="3" fillId="0" borderId="0" xfId="2" applyNumberFormat="1" applyFont="1" applyProtection="1">
      <protection locked="0"/>
    </xf>
    <xf numFmtId="166" fontId="4" fillId="0" borderId="0" xfId="2" applyNumberFormat="1" applyFont="1"/>
    <xf numFmtId="0" fontId="2" fillId="0" borderId="0" xfId="2" applyNumberFormat="1" applyFont="1" applyProtection="1">
      <protection locked="0"/>
    </xf>
    <xf numFmtId="0" fontId="2" fillId="0" borderId="1" xfId="2" applyNumberFormat="1" applyFont="1" applyBorder="1" applyProtection="1">
      <protection locked="0"/>
    </xf>
    <xf numFmtId="0" fontId="2" fillId="0" borderId="0" xfId="2" applyNumberFormat="1" applyFont="1" applyAlignment="1" applyProtection="1">
      <alignment horizontal="center" vertical="top" wrapText="1"/>
      <protection locked="0"/>
    </xf>
    <xf numFmtId="164" fontId="1" fillId="0" borderId="0" xfId="0" applyFont="1" applyProtection="1">
      <protection locked="0"/>
    </xf>
    <xf numFmtId="164" fontId="2" fillId="0" borderId="0" xfId="2" applyFont="1" applyAlignment="1" applyProtection="1">
      <alignment vertical="top" wrapText="1"/>
      <protection locked="0"/>
    </xf>
    <xf numFmtId="0" fontId="2" fillId="0" borderId="0" xfId="2" applyNumberFormat="1" applyFont="1"/>
    <xf numFmtId="0" fontId="2" fillId="0" borderId="0" xfId="2" applyNumberFormat="1" applyFont="1" applyAlignment="1">
      <alignment horizontal="right"/>
    </xf>
    <xf numFmtId="0" fontId="10" fillId="0" borderId="0" xfId="2" applyNumberFormat="1" applyFont="1"/>
    <xf numFmtId="0" fontId="5" fillId="0" borderId="0" xfId="2" applyNumberFormat="1" applyFont="1" applyAlignment="1" applyProtection="1">
      <alignment horizontal="right"/>
      <protection locked="0"/>
    </xf>
    <xf numFmtId="0" fontId="4" fillId="0" borderId="0" xfId="2" applyNumberFormat="1" applyFont="1"/>
    <xf numFmtId="0" fontId="15" fillId="0" borderId="0" xfId="2" applyNumberFormat="1" applyFont="1"/>
    <xf numFmtId="0" fontId="11" fillId="0" borderId="0" xfId="2" applyNumberFormat="1" applyFont="1"/>
    <xf numFmtId="0" fontId="6" fillId="0" borderId="0" xfId="2" applyNumberFormat="1" applyFont="1" applyAlignment="1" applyProtection="1">
      <alignment horizontal="right"/>
      <protection locked="0"/>
    </xf>
    <xf numFmtId="14" fontId="5" fillId="0" borderId="0" xfId="2" applyNumberFormat="1" applyFont="1" applyProtection="1">
      <protection locked="0"/>
    </xf>
    <xf numFmtId="0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NumberFormat="1" applyFont="1" applyBorder="1" applyAlignment="1">
      <alignment horizontal="right"/>
    </xf>
    <xf numFmtId="0" fontId="3" fillId="0" borderId="4" xfId="2" applyNumberFormat="1" applyFont="1" applyBorder="1" applyAlignment="1">
      <alignment horizontal="center" vertical="center" wrapText="1"/>
    </xf>
    <xf numFmtId="0" fontId="4" fillId="0" borderId="0" xfId="2" applyNumberFormat="1" applyFont="1" applyAlignment="1">
      <alignment vertical="center"/>
    </xf>
    <xf numFmtId="0" fontId="15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10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0" fontId="3" fillId="0" borderId="5" xfId="2" applyNumberFormat="1" applyFont="1" applyBorder="1" applyAlignment="1">
      <alignment horizontal="center" vertical="center" wrapText="1"/>
    </xf>
    <xf numFmtId="164" fontId="4" fillId="0" borderId="0" xfId="0" applyFont="1" applyAlignment="1">
      <alignment horizontal="center" textRotation="90" wrapText="1"/>
    </xf>
    <xf numFmtId="164" fontId="9" fillId="0" borderId="0" xfId="0" applyFont="1" applyAlignment="1">
      <alignment horizontal="center" textRotation="90" wrapText="1"/>
    </xf>
    <xf numFmtId="0" fontId="3" fillId="0" borderId="2" xfId="2" applyNumberFormat="1" applyFont="1" applyBorder="1" applyAlignment="1">
      <alignment wrapText="1"/>
    </xf>
    <xf numFmtId="166" fontId="3" fillId="0" borderId="2" xfId="2" applyNumberFormat="1" applyFont="1" applyBorder="1" applyProtection="1">
      <protection locked="0"/>
    </xf>
    <xf numFmtId="166" fontId="16" fillId="0" borderId="2" xfId="0" applyNumberFormat="1" applyFont="1" applyBorder="1" applyAlignment="1" applyProtection="1">
      <alignment horizontal="left" wrapText="1"/>
      <protection locked="0"/>
    </xf>
    <xf numFmtId="166" fontId="16" fillId="0" borderId="2" xfId="0" applyNumberFormat="1" applyFont="1" applyBorder="1" applyAlignment="1" applyProtection="1">
      <alignment horizontal="left" vertical="top" wrapText="1"/>
      <protection locked="0"/>
    </xf>
    <xf numFmtId="166" fontId="4" fillId="0" borderId="0" xfId="0" applyNumberFormat="1" applyFont="1"/>
    <xf numFmtId="0" fontId="6" fillId="0" borderId="2" xfId="2" applyNumberFormat="1" applyFont="1" applyBorder="1" applyAlignment="1">
      <alignment wrapText="1"/>
    </xf>
    <xf numFmtId="49" fontId="6" fillId="0" borderId="2" xfId="2" applyNumberFormat="1" applyFont="1" applyBorder="1" applyAlignment="1">
      <alignment horizontal="center"/>
    </xf>
    <xf numFmtId="166" fontId="6" fillId="0" borderId="2" xfId="2" quotePrefix="1" applyNumberFormat="1" applyFont="1" applyBorder="1" applyAlignment="1">
      <alignment horizontal="center"/>
    </xf>
    <xf numFmtId="166" fontId="7" fillId="0" borderId="0" xfId="2" applyNumberFormat="1" applyFont="1"/>
    <xf numFmtId="0" fontId="17" fillId="0" borderId="0" xfId="2" applyNumberFormat="1" applyFont="1"/>
    <xf numFmtId="0" fontId="18" fillId="0" borderId="0" xfId="2" applyNumberFormat="1" applyFont="1"/>
    <xf numFmtId="0" fontId="19" fillId="0" borderId="0" xfId="2" applyNumberFormat="1" applyFont="1"/>
    <xf numFmtId="0" fontId="5" fillId="0" borderId="0" xfId="2" applyNumberFormat="1" applyFont="1"/>
    <xf numFmtId="166" fontId="3" fillId="0" borderId="2" xfId="2" applyNumberFormat="1" applyFont="1" applyFill="1" applyBorder="1" applyProtection="1">
      <protection locked="0"/>
    </xf>
    <xf numFmtId="166" fontId="6" fillId="0" borderId="2" xfId="2" quotePrefix="1" applyNumberFormat="1" applyFont="1" applyFill="1" applyBorder="1" applyAlignment="1">
      <alignment horizontal="center"/>
    </xf>
    <xf numFmtId="166" fontId="15" fillId="0" borderId="0" xfId="2" applyNumberFormat="1" applyFont="1"/>
    <xf numFmtId="166" fontId="11" fillId="0" borderId="0" xfId="2" applyNumberFormat="1" applyFont="1"/>
    <xf numFmtId="0" fontId="20" fillId="0" borderId="0" xfId="2" applyNumberFormat="1" applyFont="1"/>
    <xf numFmtId="166" fontId="17" fillId="0" borderId="0" xfId="2" applyNumberFormat="1" applyFont="1"/>
    <xf numFmtId="166" fontId="3" fillId="0" borderId="6" xfId="2" applyNumberFormat="1" applyFont="1" applyBorder="1" applyProtection="1">
      <protection locked="0"/>
    </xf>
    <xf numFmtId="166" fontId="6" fillId="0" borderId="2" xfId="2" applyNumberFormat="1" applyFont="1" applyBorder="1" applyProtection="1">
      <protection locked="0"/>
    </xf>
    <xf numFmtId="166" fontId="6" fillId="0" borderId="6" xfId="2" applyNumberFormat="1" applyFont="1" applyBorder="1" applyProtection="1">
      <protection locked="0"/>
    </xf>
    <xf numFmtId="0" fontId="7" fillId="0" borderId="0" xfId="2" applyNumberFormat="1" applyFont="1"/>
    <xf numFmtId="0" fontId="3" fillId="0" borderId="2" xfId="2" applyNumberFormat="1" applyFont="1" applyBorder="1"/>
    <xf numFmtId="167" fontId="3" fillId="0" borderId="2" xfId="3" applyNumberFormat="1" applyFont="1" applyBorder="1" applyProtection="1">
      <protection locked="0"/>
    </xf>
    <xf numFmtId="168" fontId="3" fillId="0" borderId="2" xfId="2" applyNumberFormat="1" applyFont="1" applyBorder="1" applyProtection="1">
      <protection locked="0"/>
    </xf>
    <xf numFmtId="0" fontId="3" fillId="0" borderId="0" xfId="2" applyNumberFormat="1" applyFont="1"/>
    <xf numFmtId="0" fontId="3" fillId="0" borderId="0" xfId="2" applyNumberFormat="1" applyFont="1" applyAlignment="1" applyProtection="1">
      <alignment horizontal="center" wrapText="1"/>
      <protection locked="0"/>
    </xf>
    <xf numFmtId="0" fontId="4" fillId="0" borderId="0" xfId="2" applyNumberFormat="1" applyFont="1" applyProtection="1">
      <protection locked="0"/>
    </xf>
    <xf numFmtId="0" fontId="15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10" fillId="0" borderId="0" xfId="2" applyNumberFormat="1" applyFont="1" applyProtection="1">
      <protection locked="0"/>
    </xf>
    <xf numFmtId="164" fontId="23" fillId="0" borderId="0" xfId="0" applyFont="1" applyProtection="1">
      <protection locked="0"/>
    </xf>
    <xf numFmtId="164" fontId="0" fillId="0" borderId="0" xfId="0" applyProtection="1">
      <protection locked="0"/>
    </xf>
    <xf numFmtId="164" fontId="1" fillId="0" borderId="0" xfId="0" applyFont="1" applyAlignment="1" applyProtection="1">
      <alignment horizontal="right"/>
      <protection locked="0"/>
    </xf>
    <xf numFmtId="165" fontId="24" fillId="0" borderId="0" xfId="1" applyNumberFormat="1" applyFont="1" applyFill="1" applyProtection="1"/>
    <xf numFmtId="164" fontId="16" fillId="0" borderId="0" xfId="0" applyFont="1" applyAlignment="1">
      <alignment horizontal="right" vertical="top"/>
    </xf>
    <xf numFmtId="164" fontId="2" fillId="0" borderId="0" xfId="0" applyFont="1" applyAlignment="1" applyProtection="1">
      <alignment horizontal="center" vertical="top"/>
      <protection locked="0"/>
    </xf>
    <xf numFmtId="164" fontId="2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164" fontId="25" fillId="0" borderId="0" xfId="0" applyFont="1" applyAlignment="1">
      <alignment horizontal="right"/>
    </xf>
    <xf numFmtId="164" fontId="5" fillId="0" borderId="0" xfId="0" applyFont="1" applyAlignment="1">
      <alignment horizontal="center" vertical="top"/>
    </xf>
    <xf numFmtId="164" fontId="26" fillId="0" borderId="0" xfId="0" applyFont="1" applyAlignment="1">
      <alignment horizontal="center" vertical="top"/>
    </xf>
    <xf numFmtId="164" fontId="26" fillId="0" borderId="0" xfId="0" applyFont="1" applyAlignment="1">
      <alignment horizontal="center"/>
    </xf>
    <xf numFmtId="164" fontId="5" fillId="0" borderId="0" xfId="0" applyFont="1" applyAlignment="1" applyProtection="1">
      <alignment horizontal="center" vertical="top"/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>
      <alignment horizontal="right" vertical="top"/>
    </xf>
    <xf numFmtId="0" fontId="2" fillId="0" borderId="2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top"/>
    </xf>
    <xf numFmtId="0" fontId="5" fillId="0" borderId="2" xfId="0" applyNumberFormat="1" applyFont="1" applyBorder="1" applyAlignment="1" applyProtection="1">
      <alignment horizontal="center" vertical="top"/>
      <protection locked="0"/>
    </xf>
    <xf numFmtId="0" fontId="5" fillId="0" borderId="2" xfId="0" applyNumberFormat="1" applyFont="1" applyBorder="1" applyProtection="1">
      <protection locked="0"/>
    </xf>
    <xf numFmtId="0" fontId="5" fillId="0" borderId="2" xfId="0" applyNumberFormat="1" applyFont="1" applyBorder="1"/>
    <xf numFmtId="170" fontId="5" fillId="0" borderId="2" xfId="0" applyNumberFormat="1" applyFont="1" applyBorder="1" applyAlignment="1" applyProtection="1">
      <alignment horizontal="center" vertical="top"/>
      <protection locked="0"/>
    </xf>
    <xf numFmtId="3" fontId="5" fillId="0" borderId="2" xfId="0" applyNumberFormat="1" applyFont="1" applyBorder="1" applyAlignment="1">
      <alignment horizontal="right" wrapText="1"/>
    </xf>
    <xf numFmtId="0" fontId="2" fillId="0" borderId="2" xfId="0" applyNumberFormat="1" applyFont="1" applyBorder="1"/>
    <xf numFmtId="0" fontId="2" fillId="0" borderId="2" xfId="0" applyNumberFormat="1" applyFont="1" applyBorder="1" applyAlignment="1" applyProtection="1">
      <alignment horizontal="center" vertical="top"/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170" fontId="2" fillId="0" borderId="2" xfId="0" applyNumberFormat="1" applyFont="1" applyBorder="1" applyAlignment="1" applyProtection="1">
      <alignment horizontal="center" vertical="top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2" fillId="0" borderId="2" xfId="0" applyNumberFormat="1" applyFont="1" applyBorder="1" applyAlignment="1">
      <alignment horizontal="left" vertical="top"/>
    </xf>
    <xf numFmtId="3" fontId="2" fillId="0" borderId="2" xfId="0" applyNumberFormat="1" applyFont="1" applyBorder="1" applyAlignment="1" applyProtection="1">
      <alignment horizontal="right" vertical="top" wrapText="1"/>
      <protection locked="0"/>
    </xf>
    <xf numFmtId="3" fontId="2" fillId="0" borderId="2" xfId="4" applyNumberFormat="1" applyFont="1" applyBorder="1" applyAlignment="1" applyProtection="1">
      <alignment horizontal="right" wrapText="1"/>
      <protection locked="0"/>
    </xf>
    <xf numFmtId="3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top"/>
    </xf>
    <xf numFmtId="3" fontId="2" fillId="0" borderId="2" xfId="0" applyNumberFormat="1" applyFont="1" applyBorder="1" applyProtection="1">
      <protection locked="0"/>
    </xf>
    <xf numFmtId="3" fontId="2" fillId="0" borderId="2" xfId="0" applyNumberFormat="1" applyFont="1" applyBorder="1" applyAlignment="1" applyProtection="1">
      <alignment horizontal="left" wrapText="1"/>
      <protection locked="0"/>
    </xf>
    <xf numFmtId="3" fontId="2" fillId="0" borderId="2" xfId="4" applyNumberFormat="1" applyFont="1" applyBorder="1" applyAlignment="1" applyProtection="1">
      <alignment horizontal="left" wrapText="1"/>
      <protection locked="0"/>
    </xf>
    <xf numFmtId="0" fontId="5" fillId="0" borderId="2" xfId="0" applyNumberFormat="1" applyFont="1" applyBorder="1" applyAlignment="1">
      <alignment wrapText="1"/>
    </xf>
    <xf numFmtId="3" fontId="5" fillId="0" borderId="2" xfId="0" applyNumberFormat="1" applyFont="1" applyBorder="1"/>
    <xf numFmtId="3" fontId="5" fillId="0" borderId="2" xfId="0" applyNumberFormat="1" applyFont="1" applyBorder="1" applyAlignment="1" applyProtection="1">
      <alignment horizontal="center" vertical="top"/>
      <protection locked="0"/>
    </xf>
    <xf numFmtId="3" fontId="5" fillId="0" borderId="2" xfId="0" applyNumberFormat="1" applyFont="1" applyBorder="1" applyAlignment="1" applyProtection="1">
      <alignment horizontal="left" vertical="top" wrapText="1"/>
      <protection locked="0"/>
    </xf>
    <xf numFmtId="3" fontId="5" fillId="0" borderId="2" xfId="0" applyNumberFormat="1" applyFont="1" applyBorder="1" applyProtection="1">
      <protection locked="0"/>
    </xf>
    <xf numFmtId="0" fontId="2" fillId="0" borderId="2" xfId="0" applyNumberFormat="1" applyFont="1" applyBorder="1" applyAlignment="1">
      <alignment vertical="top" wrapText="1"/>
    </xf>
    <xf numFmtId="3" fontId="5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>
      <alignment horizontal="right" wrapText="1"/>
    </xf>
    <xf numFmtId="0" fontId="3" fillId="0" borderId="0" xfId="0" applyNumberFormat="1" applyFont="1" applyAlignment="1" applyProtection="1">
      <alignment wrapText="1"/>
      <protection locked="0"/>
    </xf>
    <xf numFmtId="0" fontId="3" fillId="0" borderId="0" xfId="0" applyNumberFormat="1" applyFont="1" applyProtection="1">
      <protection locked="0"/>
    </xf>
    <xf numFmtId="0" fontId="6" fillId="0" borderId="0" xfId="0" applyNumberFormat="1" applyFont="1" applyAlignment="1" applyProtection="1">
      <alignment horizontal="left" wrapText="1"/>
      <protection locked="0"/>
    </xf>
    <xf numFmtId="0" fontId="3" fillId="0" borderId="0" xfId="0" applyNumberFormat="1" applyFont="1" applyAlignment="1" applyProtection="1">
      <alignment horizontal="center" wrapText="1"/>
      <protection locked="0"/>
    </xf>
    <xf numFmtId="164" fontId="2" fillId="0" borderId="0" xfId="0" applyFont="1"/>
    <xf numFmtId="164" fontId="2" fillId="0" borderId="0" xfId="0" applyFont="1" applyAlignment="1">
      <alignment horizontal="right"/>
    </xf>
    <xf numFmtId="164" fontId="1" fillId="0" borderId="0" xfId="0" applyFont="1"/>
    <xf numFmtId="164" fontId="0" fillId="0" borderId="0" xfId="0" applyAlignment="1">
      <alignment horizontal="right"/>
    </xf>
    <xf numFmtId="0" fontId="29" fillId="0" borderId="0" xfId="2" applyNumberFormat="1" applyFont="1" applyAlignment="1" applyProtection="1">
      <alignment horizontal="right"/>
      <protection locked="0"/>
    </xf>
    <xf numFmtId="0" fontId="30" fillId="0" borderId="0" xfId="2" applyNumberFormat="1" applyFont="1" applyProtection="1">
      <protection locked="0"/>
    </xf>
    <xf numFmtId="0" fontId="29" fillId="0" borderId="0" xfId="2" applyNumberFormat="1" applyFont="1" applyProtection="1">
      <protection locked="0"/>
    </xf>
    <xf numFmtId="0" fontId="30" fillId="0" borderId="0" xfId="2" applyNumberFormat="1" applyFont="1" applyAlignment="1" applyProtection="1">
      <alignment wrapText="1"/>
      <protection locked="0"/>
    </xf>
    <xf numFmtId="0" fontId="30" fillId="0" borderId="0" xfId="2" applyNumberFormat="1" applyFont="1" applyAlignment="1" applyProtection="1">
      <alignment horizontal="right"/>
      <protection locked="0"/>
    </xf>
    <xf numFmtId="169" fontId="31" fillId="0" borderId="0" xfId="1" applyFont="1" applyFill="1" applyProtection="1"/>
    <xf numFmtId="0" fontId="16" fillId="0" borderId="0" xfId="2" applyNumberFormat="1" applyFont="1"/>
    <xf numFmtId="0" fontId="29" fillId="0" borderId="0" xfId="2" applyNumberFormat="1" applyFont="1" applyAlignment="1" applyProtection="1">
      <alignment wrapText="1"/>
      <protection locked="0"/>
    </xf>
    <xf numFmtId="14" fontId="29" fillId="0" borderId="0" xfId="2" applyNumberFormat="1" applyFont="1" applyAlignment="1" applyProtection="1">
      <alignment horizontal="left" wrapText="1"/>
      <protection locked="0"/>
    </xf>
    <xf numFmtId="0" fontId="30" fillId="0" borderId="1" xfId="2" applyNumberFormat="1" applyFont="1" applyBorder="1" applyProtection="1">
      <protection locked="0"/>
    </xf>
    <xf numFmtId="0" fontId="30" fillId="0" borderId="1" xfId="2" applyNumberFormat="1" applyFont="1" applyBorder="1" applyAlignment="1" applyProtection="1">
      <alignment wrapText="1"/>
      <protection locked="0"/>
    </xf>
    <xf numFmtId="0" fontId="30" fillId="0" borderId="1" xfId="2" applyNumberFormat="1" applyFont="1" applyBorder="1" applyAlignment="1" applyProtection="1">
      <alignment horizontal="right"/>
      <protection locked="0"/>
    </xf>
    <xf numFmtId="0" fontId="16" fillId="0" borderId="0" xfId="2" applyNumberFormat="1" applyFont="1" applyAlignment="1">
      <alignment horizontal="center" vertical="center"/>
    </xf>
    <xf numFmtId="0" fontId="30" fillId="0" borderId="2" xfId="2" applyNumberFormat="1" applyFont="1" applyBorder="1" applyAlignment="1" applyProtection="1">
      <alignment horizontal="center" vertical="center" wrapText="1"/>
      <protection locked="0"/>
    </xf>
    <xf numFmtId="0" fontId="29" fillId="0" borderId="2" xfId="2" applyNumberFormat="1" applyFont="1" applyBorder="1" applyAlignment="1">
      <alignment wrapText="1"/>
    </xf>
    <xf numFmtId="49" fontId="29" fillId="0" borderId="2" xfId="2" applyNumberFormat="1" applyFont="1" applyBorder="1" applyAlignment="1" applyProtection="1">
      <alignment horizontal="center" wrapText="1"/>
      <protection locked="0"/>
    </xf>
    <xf numFmtId="166" fontId="29" fillId="0" borderId="2" xfId="2" applyNumberFormat="1" applyFont="1" applyBorder="1" applyAlignment="1" applyProtection="1">
      <alignment wrapText="1"/>
      <protection locked="0"/>
    </xf>
    <xf numFmtId="166" fontId="29" fillId="0" borderId="2" xfId="2" quotePrefix="1" applyNumberFormat="1" applyFont="1" applyBorder="1" applyAlignment="1" applyProtection="1">
      <alignment wrapText="1"/>
      <protection locked="0"/>
    </xf>
    <xf numFmtId="169" fontId="32" fillId="0" borderId="0" xfId="1" applyFont="1" applyFill="1" applyProtection="1"/>
    <xf numFmtId="0" fontId="25" fillId="0" borderId="0" xfId="2" applyNumberFormat="1" applyFont="1"/>
    <xf numFmtId="0" fontId="30" fillId="0" borderId="2" xfId="2" applyNumberFormat="1" applyFont="1" applyBorder="1" applyAlignment="1">
      <alignment wrapText="1"/>
    </xf>
    <xf numFmtId="49" fontId="30" fillId="0" borderId="2" xfId="2" applyNumberFormat="1" applyFont="1" applyBorder="1" applyAlignment="1" applyProtection="1">
      <alignment horizontal="center" wrapText="1"/>
      <protection locked="0"/>
    </xf>
    <xf numFmtId="166" fontId="30" fillId="0" borderId="2" xfId="2" applyNumberFormat="1" applyFont="1" applyBorder="1" applyAlignment="1" applyProtection="1">
      <alignment wrapText="1"/>
      <protection locked="0"/>
    </xf>
    <xf numFmtId="166" fontId="33" fillId="0" borderId="2" xfId="2" quotePrefix="1" applyNumberFormat="1" applyFont="1" applyBorder="1" applyAlignment="1" applyProtection="1">
      <alignment wrapText="1"/>
      <protection locked="0"/>
    </xf>
    <xf numFmtId="166" fontId="30" fillId="0" borderId="2" xfId="2" quotePrefix="1" applyNumberFormat="1" applyFont="1" applyBorder="1" applyAlignment="1" applyProtection="1">
      <alignment wrapText="1"/>
      <protection locked="0"/>
    </xf>
    <xf numFmtId="166" fontId="16" fillId="0" borderId="2" xfId="0" applyNumberFormat="1" applyFont="1" applyBorder="1" applyAlignment="1" applyProtection="1">
      <alignment wrapText="1"/>
      <protection locked="0"/>
    </xf>
    <xf numFmtId="166" fontId="33" fillId="0" borderId="2" xfId="2" applyNumberFormat="1" applyFont="1" applyBorder="1" applyAlignment="1" applyProtection="1">
      <alignment wrapText="1"/>
      <protection locked="0"/>
    </xf>
    <xf numFmtId="166" fontId="33" fillId="0" borderId="2" xfId="2" quotePrefix="1" applyNumberFormat="1" applyFont="1" applyBorder="1" applyProtection="1">
      <protection locked="0"/>
    </xf>
    <xf numFmtId="166" fontId="33" fillId="0" borderId="2" xfId="2" applyNumberFormat="1" applyFont="1" applyBorder="1" applyProtection="1">
      <protection locked="0"/>
    </xf>
    <xf numFmtId="166" fontId="16" fillId="0" borderId="2" xfId="0" applyNumberFormat="1" applyFont="1" applyBorder="1" applyProtection="1">
      <protection locked="0"/>
    </xf>
    <xf numFmtId="166" fontId="16" fillId="0" borderId="2" xfId="0" quotePrefix="1" applyNumberFormat="1" applyFont="1" applyBorder="1" applyProtection="1">
      <protection locked="0"/>
    </xf>
    <xf numFmtId="0" fontId="30" fillId="0" borderId="2" xfId="2" applyNumberFormat="1" applyFont="1" applyBorder="1" applyAlignment="1">
      <alignment vertical="top" wrapText="1"/>
    </xf>
    <xf numFmtId="49" fontId="30" fillId="0" borderId="2" xfId="2" applyNumberFormat="1" applyFont="1" applyBorder="1" applyAlignment="1" applyProtection="1">
      <alignment horizontal="center" vertical="top" wrapText="1"/>
      <protection locked="0"/>
    </xf>
    <xf numFmtId="166" fontId="16" fillId="0" borderId="2" xfId="0" applyNumberFormat="1" applyFont="1" applyBorder="1" applyAlignment="1" applyProtection="1">
      <alignment vertical="top" wrapText="1"/>
      <protection locked="0"/>
    </xf>
    <xf numFmtId="166" fontId="30" fillId="0" borderId="2" xfId="2" applyNumberFormat="1" applyFont="1" applyBorder="1" applyAlignment="1" applyProtection="1">
      <alignment vertical="top" wrapText="1"/>
      <protection locked="0"/>
    </xf>
    <xf numFmtId="166" fontId="30" fillId="0" borderId="2" xfId="2" quotePrefix="1" applyNumberFormat="1" applyFont="1" applyBorder="1" applyAlignment="1" applyProtection="1">
      <alignment vertical="top" wrapText="1"/>
      <protection locked="0"/>
    </xf>
    <xf numFmtId="166" fontId="33" fillId="0" borderId="2" xfId="2" quotePrefix="1" applyNumberFormat="1" applyFont="1" applyBorder="1" applyAlignment="1" applyProtection="1">
      <alignment vertical="top" wrapText="1"/>
      <protection locked="0"/>
    </xf>
    <xf numFmtId="166" fontId="16" fillId="0" borderId="2" xfId="0" quotePrefix="1" applyNumberFormat="1" applyFont="1" applyBorder="1" applyAlignment="1" applyProtection="1">
      <alignment vertical="top"/>
      <protection locked="0"/>
    </xf>
    <xf numFmtId="169" fontId="31" fillId="0" borderId="0" xfId="1" applyFont="1" applyFill="1" applyAlignment="1" applyProtection="1">
      <alignment vertical="top"/>
    </xf>
    <xf numFmtId="0" fontId="16" fillId="0" borderId="0" xfId="2" applyNumberFormat="1" applyFont="1" applyAlignment="1">
      <alignment vertical="top"/>
    </xf>
    <xf numFmtId="166" fontId="30" fillId="0" borderId="2" xfId="2" quotePrefix="1" applyNumberFormat="1" applyFont="1" applyBorder="1" applyAlignment="1" applyProtection="1">
      <alignment horizontal="left" wrapText="1"/>
      <protection locked="0"/>
    </xf>
    <xf numFmtId="166" fontId="30" fillId="0" borderId="2" xfId="2" applyNumberFormat="1" applyFont="1" applyBorder="1" applyAlignment="1" applyProtection="1">
      <alignment horizontal="left" wrapText="1"/>
      <protection locked="0"/>
    </xf>
    <xf numFmtId="166" fontId="29" fillId="0" borderId="2" xfId="2" quotePrefix="1" applyNumberFormat="1" applyFont="1" applyBorder="1" applyAlignment="1" applyProtection="1">
      <alignment horizontal="left" wrapText="1"/>
      <protection locked="0"/>
    </xf>
    <xf numFmtId="166" fontId="29" fillId="0" borderId="2" xfId="2" quotePrefix="1" applyNumberFormat="1" applyFont="1" applyBorder="1" applyProtection="1">
      <protection locked="0"/>
    </xf>
    <xf numFmtId="169" fontId="31" fillId="2" borderId="0" xfId="1" applyFont="1" applyFill="1" applyProtection="1"/>
    <xf numFmtId="169" fontId="31" fillId="0" borderId="0" xfId="2" applyNumberFormat="1" applyFont="1"/>
    <xf numFmtId="169" fontId="31" fillId="0" borderId="0" xfId="1" applyFont="1" applyFill="1" applyAlignment="1" applyProtection="1">
      <alignment wrapText="1"/>
    </xf>
    <xf numFmtId="169" fontId="31" fillId="0" borderId="0" xfId="1" applyFont="1" applyFill="1"/>
    <xf numFmtId="169" fontId="31" fillId="0" borderId="0" xfId="0" applyNumberFormat="1" applyFont="1"/>
    <xf numFmtId="0" fontId="16" fillId="0" borderId="0" xfId="0" applyNumberFormat="1" applyFont="1" applyProtection="1">
      <protection locked="0"/>
    </xf>
    <xf numFmtId="0" fontId="16" fillId="0" borderId="0" xfId="0" applyNumberFormat="1" applyFont="1" applyAlignment="1" applyProtection="1">
      <alignment wrapText="1"/>
      <protection locked="0"/>
    </xf>
    <xf numFmtId="0" fontId="16" fillId="0" borderId="0" xfId="0" applyNumberFormat="1" applyFont="1"/>
    <xf numFmtId="0" fontId="30" fillId="0" borderId="0" xfId="2" applyNumberFormat="1" applyFont="1" applyAlignment="1" applyProtection="1">
      <alignment horizontal="left" wrapText="1"/>
      <protection locked="0"/>
    </xf>
    <xf numFmtId="0" fontId="29" fillId="0" borderId="0" xfId="2" applyNumberFormat="1" applyFont="1" applyAlignment="1" applyProtection="1">
      <alignment horizontal="left" wrapText="1"/>
      <protection locked="0"/>
    </xf>
    <xf numFmtId="0" fontId="30" fillId="0" borderId="0" xfId="2" applyNumberFormat="1" applyFont="1" applyAlignment="1" applyProtection="1">
      <alignment horizontal="center" wrapText="1"/>
      <protection locked="0"/>
    </xf>
    <xf numFmtId="0" fontId="16" fillId="0" borderId="0" xfId="2" applyNumberFormat="1" applyFont="1" applyProtection="1">
      <protection locked="0"/>
    </xf>
    <xf numFmtId="0" fontId="16" fillId="0" borderId="0" xfId="2" applyNumberFormat="1" applyFont="1" applyAlignment="1" applyProtection="1">
      <alignment wrapText="1"/>
      <protection locked="0"/>
    </xf>
    <xf numFmtId="0" fontId="3" fillId="0" borderId="2" xfId="2" applyNumberFormat="1" applyFont="1" applyBorder="1" applyAlignment="1">
      <alignment horizontal="center" vertical="center" wrapText="1"/>
    </xf>
    <xf numFmtId="164" fontId="1" fillId="0" borderId="0" xfId="0" applyFont="1" applyProtection="1">
      <protection locked="0"/>
    </xf>
    <xf numFmtId="0" fontId="3" fillId="0" borderId="3" xfId="2" applyNumberFormat="1" applyFont="1" applyBorder="1" applyAlignment="1">
      <alignment horizontal="center" vertical="center" wrapText="1"/>
    </xf>
    <xf numFmtId="0" fontId="3" fillId="0" borderId="5" xfId="2" applyNumberFormat="1" applyFont="1" applyBorder="1" applyAlignment="1">
      <alignment horizontal="center" vertical="center" wrapText="1"/>
    </xf>
    <xf numFmtId="164" fontId="0" fillId="0" borderId="0" xfId="0" applyProtection="1">
      <protection locked="0"/>
    </xf>
    <xf numFmtId="0" fontId="30" fillId="0" borderId="3" xfId="2" applyNumberFormat="1" applyFont="1" applyBorder="1" applyAlignment="1" applyProtection="1">
      <alignment horizontal="center" vertical="center" wrapText="1"/>
      <protection locked="0"/>
    </xf>
    <xf numFmtId="0" fontId="30" fillId="0" borderId="5" xfId="2" applyNumberFormat="1" applyFont="1" applyBorder="1" applyAlignment="1" applyProtection="1">
      <alignment horizontal="center" vertical="center" wrapText="1"/>
      <protection locked="0"/>
    </xf>
    <xf numFmtId="0" fontId="30" fillId="0" borderId="7" xfId="2" applyNumberFormat="1" applyFont="1" applyBorder="1" applyAlignment="1" applyProtection="1">
      <alignment horizontal="center" vertical="center" wrapText="1"/>
      <protection locked="0"/>
    </xf>
    <xf numFmtId="0" fontId="30" fillId="0" borderId="8" xfId="2" applyNumberFormat="1" applyFont="1" applyBorder="1" applyAlignment="1" applyProtection="1">
      <alignment horizontal="center" vertical="center" wrapText="1"/>
      <protection locked="0"/>
    </xf>
    <xf numFmtId="0" fontId="30" fillId="0" borderId="6" xfId="2" applyNumberFormat="1" applyFont="1" applyBorder="1" applyAlignment="1" applyProtection="1">
      <alignment horizontal="center" vertical="center" wrapText="1"/>
      <protection locked="0"/>
    </xf>
    <xf numFmtId="14" fontId="3" fillId="0" borderId="0" xfId="2" applyNumberFormat="1" applyFont="1" applyProtection="1">
      <protection locked="0"/>
    </xf>
  </cellXfs>
  <cellStyles count="5">
    <cellStyle name="Обычный" xfId="0" builtinId="0"/>
    <cellStyle name="Обычный 2 2" xfId="2" xr:uid="{10BA42EB-96F4-4F6C-867A-5BBF518D55C5}"/>
    <cellStyle name="Обычный 2 2 3" xfId="3" xr:uid="{2F5FF83C-688F-4887-8478-12FFCAA2F2CD}"/>
    <cellStyle name="Обычный_Формы ФО_Мэппинг_финальный - Алтынкуль" xfId="4" xr:uid="{2CA504C6-EE6F-4952-A24A-50902BCEE132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externalLink" Target="externalLinks/externalLink59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/Audit99/Allianz%20Bulgaria%20Holding/auditwork/Consolidation/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FileBuh\&#1054;&#1090;&#1095;&#1077;&#1090;&#1085;&#1086;&#1089;&#1090;&#1100;_&#1043;&#1041;\&#1060;&#1054;\2023\3&#1082;&#1074;23\&#1086;&#1090;&#1076;\01_&#1059;&#1052;&#1047;_09_2023_&#1095;&#1072;&#1089;&#1090;&#1100;_1_&#1086;&#1090;&#1076;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FileBuh\&#1054;&#1090;&#1095;&#1077;&#1090;&#1085;&#1086;&#1089;&#1090;&#1100;_&#1043;&#1041;\&#1060;&#1054;\2025\1&#1082;&#1074;25\&#1050;&#1086;&#1085;&#1089;\01_&#1059;&#1052;&#1047;_03_2025_&#1095;&#1072;&#1089;&#1090;&#1100;_1_&#1082;&#1086;&#1085;&#10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urambayeva/My%20Documents/Clients/kto/Asel/FSL%20Asel/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Ishakhanov/Desktop/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0_PROJECTS/09_Scala_01_12/2_Scala_01_12_wp/Scala_12_01_WP/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Форма_1"/>
      <sheetName val="Bal_Sheet"/>
      <sheetName val="Income_Statement"/>
      <sheetName val="V_и_стоим__бур"/>
      <sheetName val="Sгис_(ГРР)"/>
      <sheetName val="Пр_мат"/>
      <sheetName val="усл_стор_орг_"/>
      <sheetName val="Зап_част_и_Тек_рем"/>
      <sheetName val="31_12_03"/>
      <sheetName val="PBC-Final_Kmod8-December-2001"/>
      <sheetName val="48_"/>
      <sheetName val="Treatment Summary"/>
      <sheetName val="Data_Input1"/>
      <sheetName val="Prelim_Cost1"/>
      <sheetName val="Gold_Institute1"/>
      <sheetName val="CamKum_Prod1"/>
      <sheetName val="Cost_Summary1"/>
      <sheetName val="Unit_CostPoured1"/>
      <sheetName val="Efficiency_Avg_1"/>
      <sheetName val="Effeciency_Mos1"/>
      <sheetName val="Total_Costs_Mos1"/>
      <sheetName val="Avg_Costs_Yr1"/>
      <sheetName val="presentation_(2)1"/>
      <sheetName val="Форма_11"/>
      <sheetName val="Bal_Sheet1"/>
      <sheetName val="Income_Statement1"/>
      <sheetName val="V_и_стоим__бур1"/>
      <sheetName val="Sгис_(ГРР)1"/>
      <sheetName val="Пр_мат1"/>
      <sheetName val="усл_стор_орг_1"/>
      <sheetName val="Зап_част_и_Тек_рем1"/>
      <sheetName val="31_12_031"/>
      <sheetName val="PBC-Final_Kmod8-December-20011"/>
      <sheetName val="48_1"/>
      <sheetName val="Treatment_Summary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>
        <row r="31">
          <cell r="B31">
            <v>64821.38241765873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>
        <row r="31">
          <cell r="B31">
            <v>64821.38241765873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  <sheetName val="ФОТ"/>
      <sheetName val="A_20"/>
      <sheetName val="Input"/>
      <sheetName val="Precalcs"/>
      <sheetName val="油価変動"/>
      <sheetName val="I-Index"/>
      <sheetName val="M-20"/>
      <sheetName val="2009_kase"/>
      <sheetName val="M-12"/>
      <sheetName val="M-13"/>
      <sheetName val="Apogei_2001_6_LS"/>
      <sheetName val="Evolucion de las perdidas"/>
      <sheetName val="CRECIMIENTOS"/>
      <sheetName val="std tabel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PARAM"/>
      <sheetName val="CON-OST"/>
      <sheetName val="SQL-Table"/>
      <sheetName val="Book Adjustments"/>
      <sheetName val="Control"/>
      <sheetName val="lookups"/>
      <sheetName val="Inputs"/>
      <sheetName val="Revenues"/>
      <sheetName val="Other Analytical Proc."/>
      <sheetName val="cust"/>
      <sheetName val="корр активы"/>
      <sheetName val="БАЛАНС"/>
      <sheetName val="2002"/>
      <sheetName val="Combined"/>
      <sheetName val="C2.Gross Revenue"/>
      <sheetName val="General Assumptions"/>
      <sheetName val="Kas FA Movement"/>
      <sheetName val="Параметры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  <sheetName val="Выбор"/>
      <sheetName val="Lookup"/>
      <sheetName val="ГМ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PP_E mvt for 2003"/>
      <sheetName val="Предпр"/>
      <sheetName val="ЦентрЗатр"/>
      <sheetName val="ЕдИзм"/>
      <sheetName val="Форма2"/>
      <sheetName val="Форма1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Cash Flow - CY Workings"/>
      <sheetName val="2005 Social"/>
      <sheetName val="Standing data"/>
      <sheetName val="Inputs - general"/>
      <sheetName val="Собственный капитал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Disclosure"/>
      <sheetName val="Пр2"/>
      <sheetName val="ATI"/>
      <sheetName val="Cash CCI Detail"/>
      <sheetName val="Sheet2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FA register"/>
      <sheetName val="Treatment Summary"/>
      <sheetName val="cash product. plan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  <sheetName val="Master roll out plan"/>
      <sheetName val="Royalty"/>
      <sheetName val="План_ГЗ"/>
      <sheetName val="Master_Inputs_Start_here"/>
      <sheetName val="консалт"/>
      <sheetName val="map_nat"/>
      <sheetName val="map_RPG"/>
      <sheetName val="январь"/>
      <sheetName val="ремонт 25"/>
      <sheetName val="payments"/>
      <sheetName val="CPI"/>
      <sheetName val=""/>
      <sheetName val="KAZAK RECO ST 99"/>
      <sheetName val="loans out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потр"/>
      <sheetName val="налоги"/>
      <sheetName val="Base_point"/>
      <sheetName val="Ratios, Margins &amp; Multiples"/>
      <sheetName val="PP&amp;E_mvt_for_20036"/>
      <sheetName val="2_2_ОтклОТМ6"/>
      <sheetName val="1_3_2_ОТМ6"/>
      <sheetName val="Cash_Flow_-_2004_Workings6"/>
      <sheetName val="7_16"/>
      <sheetName val="PP_E_mvt_for_20036"/>
      <sheetName val="yO302_14"/>
      <sheetName val="2_2_ÎòêëÎÒÌ4"/>
      <sheetName val="1_3_2_ÎÒÌ4"/>
      <sheetName val="д_7_0014"/>
      <sheetName val="Standing_data4"/>
      <sheetName val="2005_Social4"/>
      <sheetName val="US_Dollar_20034"/>
      <sheetName val="SDR_20034"/>
      <sheetName val="Cash_Flow_-_CY_Workings4"/>
      <sheetName val="Собственный_капитал4"/>
      <sheetName val="Inputs_-_general4"/>
      <sheetName val="I_KEY_INFORMATION4"/>
      <sheetName val="VI_REVENUE_OOD4"/>
      <sheetName val="IIb_P&amp;L_short4"/>
      <sheetName val="IV_REVENUE_ROOMS4"/>
      <sheetName val="IV_REVENUE__F&amp;B4"/>
      <sheetName val="Cash_CCI_Detail4"/>
      <sheetName val="Macroeconomic_Assumptions3"/>
      <sheetName val="внутр_обороты_ОАР2"/>
      <sheetName val="Инв_освоение2"/>
      <sheetName val="Инв_финас2"/>
      <sheetName val="внутр_обороты_ОПУ2"/>
      <sheetName val="внутр_обороты_БС2"/>
      <sheetName val="внутр_обороты_ДДС2"/>
      <sheetName val="Фин_дох_и_расх_2"/>
      <sheetName val="Обор_капитал2"/>
      <sheetName val="Доп_показатели2"/>
      <sheetName val="Объёмы_продаж2"/>
      <sheetName val="Запасы_готовой_продукции2"/>
      <sheetName val="Уд_себ-сть2"/>
      <sheetName val="расш_пр_в_уд_себ-сти_12_мес2"/>
      <sheetName val="расш_пр_в_ан-зе_себ-сти_12_мес2"/>
      <sheetName val="расш_пр_в_ан-зе_себ-сти_11м_к_2"/>
      <sheetName val="расш_пр_в_уд_себ-сти_к_пр_г2"/>
      <sheetName val="расш_пр_в_ОАР2"/>
      <sheetName val="Пр_опер_дох_и_расх_2"/>
      <sheetName val="расш_пр_в_расх_по_реализ_2"/>
      <sheetName val="Расх_по_реализ_2"/>
      <sheetName val="эффект_нал_ставка2"/>
      <sheetName val="Ан-з_себ-сти_12_мес2"/>
      <sheetName val="IIb_P_L_short3"/>
      <sheetName val="IV_REVENUE__F_B3"/>
      <sheetName val="БРК_12"/>
      <sheetName val="БРК_22"/>
      <sheetName val="БРК_32"/>
      <sheetName val="Произв__затраты2"/>
      <sheetName val="Threshold_Table2"/>
      <sheetName val="FA_register1"/>
      <sheetName val="Prelim_Cost1"/>
      <sheetName val="Treatment_Summary"/>
      <sheetName val="cash_product__plan"/>
      <sheetName val="GAAP_TB_30_09_01__detail_p&amp;l1"/>
      <sheetName val="_По_скв"/>
      <sheetName val="ЦХЛ_2004"/>
      <sheetName val="Read_me_first"/>
      <sheetName val="13__Проверка"/>
      <sheetName val="11__Тест_на_обесценение"/>
      <sheetName val="Range_data1"/>
      <sheetName val="PRECA_citadis"/>
      <sheetName val="Other_software_VCR"/>
      <sheetName val="M1-Main_Assu"/>
      <sheetName val="Control_Settings"/>
      <sheetName val="План_ГЗ1"/>
      <sheetName val="Master_Inputs_Start_here1"/>
      <sheetName val="доп_дан_"/>
      <sheetName val="Команда_и_роли"/>
      <sheetName val="Служебный_лист"/>
      <sheetName val="Master_roll_out_plan"/>
      <sheetName val="ремонт_25"/>
      <sheetName val="PP&amp;E_mvt_for_20037"/>
      <sheetName val="2_2_ОтклОТМ7"/>
      <sheetName val="1_3_2_ОТМ7"/>
      <sheetName val="Cash_Flow_-_2004_Workings7"/>
      <sheetName val="7_17"/>
      <sheetName val="PP_E_mvt_for_20037"/>
      <sheetName val="yO302_15"/>
      <sheetName val="2_2_ÎòêëÎÒÌ5"/>
      <sheetName val="1_3_2_ÎÒÌ5"/>
      <sheetName val="д_7_0015"/>
      <sheetName val="Standing_data5"/>
      <sheetName val="2005_Social5"/>
      <sheetName val="US_Dollar_20035"/>
      <sheetName val="SDR_20035"/>
      <sheetName val="Cash_Flow_-_CY_Workings5"/>
      <sheetName val="Собственный_капитал5"/>
      <sheetName val="Inputs_-_general5"/>
      <sheetName val="I_KEY_INFORMATION5"/>
      <sheetName val="VI_REVENUE_OOD5"/>
      <sheetName val="IIb_P&amp;L_short5"/>
      <sheetName val="IV_REVENUE_ROOMS5"/>
      <sheetName val="IV_REVENUE__F&amp;B5"/>
      <sheetName val="Cash_CCI_Detail5"/>
      <sheetName val="Macroeconomic_Assumptions4"/>
      <sheetName val="внутр_обороты_ОАР3"/>
      <sheetName val="Инв_освоение3"/>
      <sheetName val="Инв_финас3"/>
      <sheetName val="внутр_обороты_ОПУ3"/>
      <sheetName val="внутр_обороты_БС3"/>
      <sheetName val="внутр_обороты_ДДС3"/>
      <sheetName val="Фин_дох_и_расх_3"/>
      <sheetName val="Обор_капитал3"/>
      <sheetName val="Доп_показатели3"/>
      <sheetName val="Объёмы_продаж3"/>
      <sheetName val="Запасы_готовой_продукции3"/>
      <sheetName val="Уд_себ-сть3"/>
      <sheetName val="расш_пр_в_уд_себ-сти_12_мес3"/>
      <sheetName val="расш_пр_в_ан-зе_себ-сти_12_мес3"/>
      <sheetName val="расш_пр_в_ан-зе_себ-сти_11м_к_3"/>
      <sheetName val="расш_пр_в_уд_себ-сти_к_пр_г3"/>
      <sheetName val="расш_пр_в_ОАР3"/>
      <sheetName val="Пр_опер_дох_и_расх_3"/>
      <sheetName val="расш_пр_в_расх_по_реализ_3"/>
      <sheetName val="Расх_по_реализ_3"/>
      <sheetName val="эффект_нал_ставка3"/>
      <sheetName val="Ан-з_себ-сти_12_мес3"/>
      <sheetName val="IIb_P_L_short4"/>
      <sheetName val="IV_REVENUE__F_B4"/>
      <sheetName val="БРК_13"/>
      <sheetName val="БРК_23"/>
      <sheetName val="БРК_33"/>
      <sheetName val="Произв__затраты3"/>
      <sheetName val="Threshold_Table3"/>
      <sheetName val="FA_register2"/>
      <sheetName val="Prelim_Cost2"/>
      <sheetName val="Treatment_Summary1"/>
      <sheetName val="cash_product__plan1"/>
      <sheetName val="GAAP_TB_30_09_01__detail_p&amp;l2"/>
      <sheetName val="_По_скв1"/>
      <sheetName val="ЦХЛ_20041"/>
      <sheetName val="Read_me_first1"/>
      <sheetName val="13__Проверка1"/>
      <sheetName val="11__Тест_на_обесценение1"/>
      <sheetName val="Range_data2"/>
      <sheetName val="PRECA_citadis1"/>
      <sheetName val="Other_software_VCR1"/>
      <sheetName val="M1-Main_Assu1"/>
      <sheetName val="Control_Settings1"/>
      <sheetName val="План_ГЗ2"/>
      <sheetName val="Master_Inputs_Start_here2"/>
      <sheetName val="доп_дан_1"/>
      <sheetName val="Команда_и_роли1"/>
      <sheetName val="Служебный_лист1"/>
      <sheetName val="Master_roll_out_plan1"/>
      <sheetName val="ремонт_251"/>
      <sheetName val="KAZAK_RECO_ST_99"/>
      <sheetName val="Кислор станц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/>
      <sheetData sheetId="212"/>
      <sheetData sheetId="213"/>
      <sheetData sheetId="214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 refreshError="1"/>
      <sheetData sheetId="271" refreshError="1"/>
      <sheetData sheetId="272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  <sheetName val="Ввод"/>
      <sheetName val="ЯНВАРЬ"/>
      <sheetName val="US Dollar 2003"/>
      <sheetName val="SDR 2003"/>
      <sheetName val="BY Line Item"/>
      <sheetName val="KCC"/>
      <sheetName val="Проек_расх"/>
      <sheetName val="Проч_расх_"/>
      <sheetName val="US_Dollar_2003"/>
      <sheetName val="SDR_2003"/>
      <sheetName val="BY_Line_Item"/>
      <sheetName val="jule-september2000"/>
      <sheetName val="hiddenА"/>
      <sheetName val="Captions"/>
      <sheetName val="K31X"/>
      <sheetName val="Consolidator Inputs"/>
      <sheetName val="Control"/>
      <sheetName val="Language"/>
      <sheetName val="Configuration"/>
      <sheetName val="Lists"/>
      <sheetName val="Checks"/>
      <sheetName val="SETUP"/>
      <sheetName val="B-4"/>
      <sheetName val="Reference #'s"/>
      <sheetName val="Fm"/>
      <sheetName val="Major Maint"/>
      <sheetName val="A-20"/>
      <sheetName val="Staff"/>
      <sheetName val="Main Menu"/>
      <sheetName val="31.12.03"/>
      <sheetName val="Hidden"/>
      <sheetName val="HypInflInd"/>
      <sheetName val="Grouplist"/>
      <sheetName val="DCF"/>
      <sheetName val="ATI"/>
      <sheetName val="Test catalysts"/>
      <sheetName val="Cost 99v98"/>
      <sheetName val="GAAP TB 30.08.01  detail p&amp;l"/>
      <sheetName val="Synthèse"/>
      <sheetName val="AFE's  By Afe"/>
      <sheetName val="DTL"/>
      <sheetName val="General"/>
      <sheetName val="Book to tax"/>
      <sheetName val="Форма2"/>
      <sheetName val="confwh"/>
      <sheetName val="Excess Calc Payroll"/>
      <sheetName val="SMSTemp"/>
      <sheetName val="Kolommen_balans"/>
      <sheetName val="TB"/>
      <sheetName val="PR CN"/>
      <sheetName val="3НК"/>
      <sheetName val="L&amp;E"/>
      <sheetName val="I. Прогноз доходов"/>
      <sheetName val="Проек_расх1"/>
      <sheetName val="Проч_расх_1"/>
      <sheetName val="US_Dollar_20031"/>
      <sheetName val="SDR_20031"/>
      <sheetName val="BY_Line_Item1"/>
      <sheetName val="Consolidator_Inputs"/>
      <sheetName val="Test_catalysts"/>
      <sheetName val="Cost_99v98"/>
      <sheetName val="GAAP_TB_30_08_01__detail_p&amp;l"/>
      <sheetName val="AFE's__By_Afe"/>
      <sheetName val="Book_to_tax"/>
      <sheetName val="Excess_Calc_Payroll"/>
      <sheetName val="??????"/>
      <sheetName val="InvoiceList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  <sheetName val="B-4"/>
      <sheetName val="Проек_расх"/>
      <sheetName val="Проч_расх_"/>
      <sheetName val="Catalogue"/>
      <sheetName val="прочие"/>
      <sheetName val="KCC"/>
      <sheetName val="SETUP"/>
      <sheetName val="ФОИ-Сен25.12"/>
      <sheetName val="Concentrate"/>
      <sheetName val="Excess Calc Payroll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#ССЫЛКА"/>
      <sheetName val="DCF"/>
      <sheetName val="ATI"/>
      <sheetName val="finbal10"/>
      <sheetName val="Форма2"/>
      <sheetName val="US Dollar 2003"/>
      <sheetName val="SDR 2003"/>
      <sheetName val="Hidden"/>
      <sheetName val="FIYATLAR"/>
      <sheetName val=""/>
      <sheetName val="#511BkRec"/>
      <sheetName val="#511-DEC97"/>
      <sheetName val="#511-SEPT97"/>
      <sheetName val="#511-OCT97"/>
      <sheetName val="#511-NOV97"/>
      <sheetName val="Предпосылки"/>
      <sheetName val="Проек_расх1"/>
      <sheetName val="Проч_расх_1"/>
      <sheetName val="Deep_Water_International"/>
      <sheetName val="Monthly_Graphs_01"/>
      <sheetName val="Monthly_Graphs_00"/>
      <sheetName val="Курс_валют"/>
      <sheetName val="ФОИ-Сен25_12"/>
      <sheetName val="Excess_Calc_Payroll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3">
          <cell r="A3">
            <v>101</v>
          </cell>
        </row>
      </sheetData>
      <sheetData sheetId="41">
        <row r="3">
          <cell r="A3">
            <v>101</v>
          </cell>
        </row>
      </sheetData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7.1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Anlagevermögen"/>
      <sheetName val="Const"/>
      <sheetName val="Dep_OpEx"/>
      <sheetName val="KreПК"/>
      <sheetName val="Sheet1"/>
      <sheetName val="GTM BK"/>
      <sheetName val="5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Russia Print Version"/>
      <sheetName val="U2 775 - COGS comparison per su"/>
      <sheetName val="finbal10"/>
      <sheetName val="KCC"/>
      <sheetName val="Данные"/>
      <sheetName val="П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Prelim Cost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  <sheetName val="form.xls"/>
      <sheetName val="Depr"/>
      <sheetName val="консалт"/>
      <sheetName val="ф 03а-03(1)"/>
      <sheetName val="исп_см_1"/>
      <sheetName val="из_сем6"/>
      <sheetName val="US_Dollar_20036"/>
      <sheetName val="SDR_20036"/>
      <sheetName val="Control_Settings3"/>
      <sheetName val="GTM_BK3"/>
      <sheetName val="Consolidator_Inputs3"/>
      <sheetName val="7_13"/>
      <sheetName val="2_2_ОтклОТМ6"/>
      <sheetName val="1_3_2_ОТМ6"/>
      <sheetName val="Cost_99v983"/>
      <sheetName val="cant_sim3"/>
      <sheetName val="фот_пп2000разбивка3"/>
      <sheetName val="Production_Ref_Q-1-33"/>
      <sheetName val="ЗАО_н_ит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U2_775_-_COGS_comparison_per_s3"/>
      <sheetName val="Financial_ratios_А33"/>
      <sheetName val="2_2_ОтклОТМ7"/>
      <sheetName val="1_3_2_ОТМ7"/>
      <sheetName val="I__Прогноз_доходов3"/>
      <sheetName val="Non-Statistical_Sampling_Maste3"/>
      <sheetName val="Global_Data3"/>
      <sheetName val="Cash_flows_-_PBC1"/>
      <sheetName val="H3_100_Rollforward3"/>
      <sheetName val="Собственный_капитал3"/>
      <sheetName val="Пр_413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SA_Procedures2"/>
      <sheetName val="ГМ_2"/>
      <sheetName val="-расчет_налогов_от_ФОТ__на_2012"/>
      <sheetName val="FA_Movement_Kyrg2"/>
      <sheetName val="ввод-вывод_ОС_авг2004-_20052"/>
      <sheetName val="Форма3_62"/>
      <sheetName val="FA_Movement_2"/>
      <sheetName val="depreciation_testing2"/>
      <sheetName val="16_121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ЛСЦ_начисленное_на_31_12_081"/>
      <sheetName val="ЛЛизинг_начис__на_31_12_081"/>
      <sheetName val="6_NK1"/>
      <sheetName val="1кв_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Все_ТЭП"/>
      <sheetName val="èç_ñåì"/>
      <sheetName val="assumpt."/>
      <sheetName val="25. Hidden"/>
      <sheetName val="2. Inputs"/>
      <sheetName val="мат расходы"/>
      <sheetName val="Шт расписание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Variants"/>
      <sheetName val="FA_depreciation"/>
      <sheetName val="PY_misstatements"/>
      <sheetName val="treatment summary"/>
      <sheetName val="sheet0"/>
      <sheetName val="25__Hidden"/>
      <sheetName val="2__Inputs"/>
      <sheetName val="Checks"/>
      <sheetName val="Дин. оборотн. ср-в!!!"/>
      <sheetName val="Уровень показателей!!!"/>
      <sheetName val="Б3!!!"/>
      <sheetName val="Б1"/>
      <sheetName val="Sup"/>
      <sheetName val="___________________________20_2"/>
      <sheetName val="Inventory"/>
      <sheetName val="22"/>
      <sheetName val="1П с факторами"/>
      <sheetName val="акт10"/>
      <sheetName val="Фин. пок-ли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общ.фонд  "/>
      <sheetName val="Схема доплат"/>
      <sheetName val="Повышающие коэф ОМГ"/>
      <sheetName val="D_Opex"/>
      <sheetName val="031218"/>
      <sheetName val="хим.реаг."/>
      <sheetName val="БПО"/>
      <sheetName val="6НК/_x0000_瀀G"/>
      <sheetName val="6НК0_x0000_#"/>
      <sheetName val="6НК0_x0000_Å"/>
      <sheetName val="пост. пар."/>
      <sheetName val="6НК예썘/_x0000_"/>
      <sheetName val="COS"/>
      <sheetName val="пассоб"/>
      <sheetName val="Royalty"/>
      <sheetName val="1610"/>
      <sheetName val="1210"/>
      <sheetName val="Drop-Downs"/>
      <sheetName val="PY Audit WP 2011"/>
      <sheetName val="Лв 1715 (сб)"/>
      <sheetName val="DCF"/>
      <sheetName val="Prep"/>
      <sheetName val="Flash Report SDC(EUR)"/>
      <sheetName val="Чувствительность"/>
      <sheetName val="тарифы"/>
      <sheetName val="АлЭС"/>
      <sheetName val="сводУМЗ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Pivot"/>
      <sheetName val="июль ппд(факт)"/>
      <sheetName val="25.07.08г (2)"/>
      <sheetName val="Production"/>
      <sheetName val="Master Inputs Start here"/>
      <sheetName val="1 квартал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Acct Numb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00. ОСВ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I_KEY_INFORMATION3"/>
      <sheetName val="почтов_3"/>
      <sheetName val="6НК-cт_3"/>
      <sheetName val="Interco_payables&amp;receivables3"/>
      <sheetName val="6НК__x000a_1"/>
      <sheetName val="ноябрь_-_декабрь1"/>
      <sheetName val="_По_скв"/>
      <sheetName val="КР_з_ч"/>
      <sheetName val="Исх_данные"/>
      <sheetName val="распределение_модели"/>
      <sheetName val="18_2"/>
      <sheetName val="08_2"/>
      <sheetName val="11_2"/>
      <sheetName val="14_2"/>
      <sheetName val="15_2"/>
      <sheetName val="05_2"/>
      <sheetName val="09_2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поч԰"/>
      <sheetName val="6НКက"/>
      <sheetName val="运行成本 OPEX"/>
      <sheetName val="6НК/_x0000_?¹"/>
      <sheetName val="[form.xls]6НК/_x0000_?¹"/>
      <sheetName val="[form.xls][form.xls]6НК/_x0000_?¹"/>
      <sheetName val="6НК    "/>
      <sheetName val="Cash Flow"/>
      <sheetName val="General"/>
      <sheetName val="Lookup"/>
      <sheetName val="Касс книга"/>
      <sheetName val="анализ хранение"/>
      <sheetName val="O.400-VAT "/>
      <sheetName val="KACHAR-201"/>
      <sheetName val="Курс_вал㠁栰ᄁ"/>
      <sheetName val="DB2002"/>
      <sheetName val="Cover"/>
      <sheetName val="33 ф. список гос.школ"/>
      <sheetName val="План пр-ва"/>
      <sheetName val="Осн. пара"/>
      <sheetName val="Служебный ФК_x0005_"/>
      <sheetName val="Служебный ФК "/>
      <sheetName val="Служебный ФК"/>
      <sheetName val="6НК쌊 /"/>
      <sheetName val="6НК예썘/"/>
      <sheetName val="_x000e__x000a__x0008__x000a__x000b__x0010__x0007_"/>
      <sheetName val=" _x000a_ _x000a_   "/>
      <sheetName val="6НК/ ¹"/>
      <sheetName val="6НК/?¹"/>
      <sheetName val="[form.xls]6НК/?¹"/>
      <sheetName val="[form.xls][form.xls]6НК/?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/>
      <sheetData sheetId="90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/>
      <sheetData sheetId="919" refreshError="1"/>
      <sheetData sheetId="920"/>
      <sheetData sheetId="921" refreshError="1"/>
      <sheetData sheetId="922" refreshError="1"/>
      <sheetData sheetId="923" refreshError="1"/>
      <sheetData sheetId="924" refreshError="1"/>
      <sheetData sheetId="925"/>
      <sheetData sheetId="926"/>
      <sheetData sheetId="927" refreshError="1"/>
      <sheetData sheetId="928" refreshError="1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/>
      <sheetData sheetId="944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/>
      <sheetData sheetId="980"/>
      <sheetData sheetId="981"/>
      <sheetData sheetId="982"/>
      <sheetData sheetId="983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/>
      <sheetData sheetId="1254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/>
      <sheetData sheetId="1694" refreshError="1"/>
      <sheetData sheetId="1695" refreshError="1"/>
      <sheetData sheetId="1696"/>
      <sheetData sheetId="1697"/>
      <sheetData sheetId="1698" refreshError="1"/>
      <sheetData sheetId="1699" refreshError="1"/>
      <sheetData sheetId="170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NK"/>
      <sheetName val="Важн.2004"/>
      <sheetName val="Query1NK"/>
      <sheetName val="Query1NK_KZ"/>
      <sheetName val="РасчСрЗП"/>
      <sheetName val="Предпр"/>
      <sheetName val="ЦентрЗатр"/>
      <sheetName val="ЕдИзм"/>
      <sheetName val="Группы"/>
      <sheetName val="Форма2"/>
      <sheetName val="KAZAK RECO ST 99"/>
      <sheetName val="Profit &amp; Loss Total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I. Прогноз доходов"/>
      <sheetName val="КР материалы"/>
      <sheetName val="КР з.ч"/>
      <sheetName val="X-rates"/>
      <sheetName val="ЯНВАРЬ"/>
      <sheetName val="П"/>
      <sheetName val="ÎÒèÒÁ"/>
      <sheetName val="Drop Down"/>
      <sheetName val="Свод за 2006г"/>
      <sheetName val="Income Statement"/>
      <sheetName val="Ratios"/>
      <sheetName val="Range"/>
      <sheetName val="OPEX_FIN _свод_"/>
      <sheetName val="OPEX_FIN вспом"/>
      <sheetName val="OPEX_FIN уосы_ иац_ ца"/>
      <sheetName val=""/>
    </sheetNames>
    <sheetDataSet>
      <sheetData sheetId="0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4">
          <cell r="R24">
            <v>0</v>
          </cell>
          <cell r="S24">
            <v>0</v>
          </cell>
          <cell r="T24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2">
          <cell r="R72">
            <v>0</v>
          </cell>
          <cell r="S72">
            <v>0</v>
          </cell>
          <cell r="T72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2">
          <cell r="R92">
            <v>0</v>
          </cell>
          <cell r="S92">
            <v>0</v>
          </cell>
          <cell r="T92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7">
          <cell r="R137">
            <v>0</v>
          </cell>
          <cell r="S137">
            <v>0</v>
          </cell>
          <cell r="T137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6">
          <cell r="R156">
            <v>0</v>
          </cell>
          <cell r="S156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5">
          <cell r="R175" t="str">
            <v>-</v>
          </cell>
          <cell r="S175" t="str">
            <v>-</v>
          </cell>
          <cell r="T175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7">
          <cell r="R217">
            <v>0</v>
          </cell>
          <cell r="S217">
            <v>0</v>
          </cell>
          <cell r="T217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3">
          <cell r="R223">
            <v>0</v>
          </cell>
          <cell r="S223">
            <v>0</v>
          </cell>
          <cell r="T223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7">
          <cell r="R227" t="str">
            <v>-</v>
          </cell>
          <cell r="S227" t="str">
            <v>-</v>
          </cell>
          <cell r="T227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2">
          <cell r="R242">
            <v>0</v>
          </cell>
          <cell r="S242">
            <v>0</v>
          </cell>
          <cell r="T242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3">
          <cell r="R253">
            <v>189186986.15211999</v>
          </cell>
          <cell r="S253">
            <v>164025152.88840002</v>
          </cell>
          <cell r="T253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3">
          <cell r="R263">
            <v>45319066</v>
          </cell>
          <cell r="S263">
            <v>50563663</v>
          </cell>
          <cell r="T263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69">
          <cell r="R269">
            <v>72339202.265118912</v>
          </cell>
          <cell r="S269">
            <v>61649931.848199993</v>
          </cell>
          <cell r="T269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1">
          <cell r="R281">
            <v>0</v>
          </cell>
          <cell r="S281">
            <v>0</v>
          </cell>
          <cell r="T281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5">
          <cell r="R285">
            <v>0</v>
          </cell>
          <cell r="S285">
            <v>0</v>
          </cell>
          <cell r="T285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89">
          <cell r="R289">
            <v>0</v>
          </cell>
          <cell r="S289">
            <v>0</v>
          </cell>
          <cell r="T289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3">
          <cell r="R293">
            <v>12683500.120000001</v>
          </cell>
          <cell r="S293">
            <v>10256593.680000002</v>
          </cell>
          <cell r="T293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3">
          <cell r="R303">
            <v>42439328</v>
          </cell>
          <cell r="S303">
            <v>45782839</v>
          </cell>
          <cell r="T303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09">
          <cell r="R309">
            <v>39509.999999999993</v>
          </cell>
          <cell r="S309">
            <v>38759.999999999993</v>
          </cell>
          <cell r="T309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1">
          <cell r="R321">
            <v>0</v>
          </cell>
          <cell r="S321">
            <v>0</v>
          </cell>
          <cell r="T321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5">
          <cell r="R325">
            <v>0</v>
          </cell>
          <cell r="S325">
            <v>0</v>
          </cell>
          <cell r="T325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29">
          <cell r="R329">
            <v>0</v>
          </cell>
          <cell r="S329">
            <v>0</v>
          </cell>
          <cell r="T329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3">
          <cell r="R333">
            <v>176503486.03211999</v>
          </cell>
          <cell r="S333">
            <v>153768559.20840001</v>
          </cell>
          <cell r="T333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3">
          <cell r="R343">
            <v>2879738</v>
          </cell>
          <cell r="S343">
            <v>4780824</v>
          </cell>
          <cell r="T343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49">
          <cell r="R349">
            <v>72299692.265118912</v>
          </cell>
          <cell r="S349">
            <v>61611171.848199993</v>
          </cell>
          <cell r="T349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1">
          <cell r="R361">
            <v>0</v>
          </cell>
          <cell r="S361">
            <v>0</v>
          </cell>
          <cell r="T361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5">
          <cell r="R365">
            <v>0</v>
          </cell>
          <cell r="S365">
            <v>0</v>
          </cell>
          <cell r="T365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69">
          <cell r="R369">
            <v>0</v>
          </cell>
          <cell r="S369">
            <v>0</v>
          </cell>
          <cell r="T369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4">
          <cell r="R384">
            <v>0</v>
          </cell>
          <cell r="S384">
            <v>0</v>
          </cell>
          <cell r="T384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6">
          <cell r="R396">
            <v>0</v>
          </cell>
          <cell r="S396">
            <v>0</v>
          </cell>
          <cell r="T396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2">
          <cell r="R442">
            <v>0</v>
          </cell>
          <cell r="S442">
            <v>0</v>
          </cell>
          <cell r="T442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6">
          <cell r="R446">
            <v>0</v>
          </cell>
          <cell r="S446">
            <v>0</v>
          </cell>
          <cell r="T446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8">
          <cell r="R448">
            <v>0</v>
          </cell>
          <cell r="S448">
            <v>0</v>
          </cell>
          <cell r="T448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6">
          <cell r="R456">
            <v>0</v>
          </cell>
          <cell r="S456">
            <v>0</v>
          </cell>
          <cell r="T456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2">
          <cell r="R462">
            <v>0</v>
          </cell>
          <cell r="S462">
            <v>0</v>
          </cell>
          <cell r="T462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4">
          <cell r="R474">
            <v>0</v>
          </cell>
          <cell r="S474">
            <v>0</v>
          </cell>
          <cell r="T474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8">
          <cell r="R478">
            <v>0</v>
          </cell>
          <cell r="S478">
            <v>0</v>
          </cell>
          <cell r="T478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2">
          <cell r="R482">
            <v>0</v>
          </cell>
          <cell r="S482">
            <v>0</v>
          </cell>
          <cell r="T482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6">
          <cell r="R486">
            <v>0</v>
          </cell>
          <cell r="S486">
            <v>0</v>
          </cell>
          <cell r="T486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8">
          <cell r="R488">
            <v>0</v>
          </cell>
          <cell r="S488">
            <v>0</v>
          </cell>
          <cell r="T488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6">
          <cell r="R496">
            <v>0</v>
          </cell>
          <cell r="S496">
            <v>0</v>
          </cell>
          <cell r="T496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2">
          <cell r="R502">
            <v>0</v>
          </cell>
          <cell r="S502">
            <v>0</v>
          </cell>
          <cell r="T502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4">
          <cell r="R514">
            <v>0</v>
          </cell>
          <cell r="S514">
            <v>0</v>
          </cell>
          <cell r="T514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8">
          <cell r="R518">
            <v>0</v>
          </cell>
          <cell r="S518">
            <v>0</v>
          </cell>
          <cell r="T518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2">
          <cell r="R522">
            <v>0</v>
          </cell>
          <cell r="S522">
            <v>0</v>
          </cell>
          <cell r="T522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6">
          <cell r="R526">
            <v>0</v>
          </cell>
          <cell r="S526">
            <v>0</v>
          </cell>
          <cell r="T526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8">
          <cell r="R528">
            <v>0</v>
          </cell>
          <cell r="S528">
            <v>0</v>
          </cell>
          <cell r="T528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6">
          <cell r="R536">
            <v>0</v>
          </cell>
          <cell r="S536">
            <v>0</v>
          </cell>
          <cell r="T536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4">
          <cell r="R554">
            <v>0</v>
          </cell>
          <cell r="S554">
            <v>0</v>
          </cell>
          <cell r="T554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8">
          <cell r="R558">
            <v>0</v>
          </cell>
          <cell r="S558">
            <v>0</v>
          </cell>
          <cell r="T558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3">
          <cell r="R563">
            <v>0</v>
          </cell>
          <cell r="S563">
            <v>0</v>
          </cell>
          <cell r="T563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6">
          <cell r="R576">
            <v>0</v>
          </cell>
          <cell r="S576">
            <v>0</v>
          </cell>
          <cell r="T576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8">
          <cell r="R588">
            <v>0</v>
          </cell>
          <cell r="S588">
            <v>0</v>
          </cell>
          <cell r="T588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3">
          <cell r="R633">
            <v>0</v>
          </cell>
          <cell r="S633">
            <v>0</v>
          </cell>
          <cell r="T633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7">
          <cell r="R637">
            <v>47104944</v>
          </cell>
          <cell r="S637">
            <v>35031534.5</v>
          </cell>
          <cell r="T637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7">
          <cell r="R647">
            <v>15722508</v>
          </cell>
          <cell r="S647">
            <v>21540869</v>
          </cell>
          <cell r="T647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3">
          <cell r="R653">
            <v>9495903.0726666674</v>
          </cell>
          <cell r="S653">
            <v>325180.94125000003</v>
          </cell>
          <cell r="T653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5">
          <cell r="R665">
            <v>2477595.59</v>
          </cell>
          <cell r="S665">
            <v>6097849.25</v>
          </cell>
          <cell r="T665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69">
          <cell r="R669">
            <v>518194.413</v>
          </cell>
          <cell r="S669">
            <v>265000</v>
          </cell>
          <cell r="T669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3">
          <cell r="R673">
            <v>5526886</v>
          </cell>
          <cell r="S673">
            <v>2886491</v>
          </cell>
          <cell r="T673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7">
          <cell r="R687">
            <v>1435606</v>
          </cell>
          <cell r="S687">
            <v>6187031</v>
          </cell>
          <cell r="T687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3">
          <cell r="R693">
            <v>3593031</v>
          </cell>
          <cell r="S693">
            <v>0</v>
          </cell>
          <cell r="T693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5">
          <cell r="R705">
            <v>2343596</v>
          </cell>
          <cell r="S705">
            <v>6057500</v>
          </cell>
          <cell r="T705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09">
          <cell r="R709">
            <v>0</v>
          </cell>
          <cell r="S709">
            <v>0</v>
          </cell>
          <cell r="T709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3">
          <cell r="R713">
            <v>0</v>
          </cell>
          <cell r="S713">
            <v>0</v>
          </cell>
          <cell r="T713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7">
          <cell r="R727">
            <v>0</v>
          </cell>
          <cell r="S727">
            <v>0</v>
          </cell>
          <cell r="T727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3">
          <cell r="R733">
            <v>0</v>
          </cell>
          <cell r="S733">
            <v>0</v>
          </cell>
          <cell r="T733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5">
          <cell r="R745">
            <v>0</v>
          </cell>
          <cell r="S745">
            <v>0</v>
          </cell>
          <cell r="T745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49">
          <cell r="R749">
            <v>0</v>
          </cell>
          <cell r="S749">
            <v>0</v>
          </cell>
          <cell r="T749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3">
          <cell r="R753">
            <v>0</v>
          </cell>
          <cell r="S753">
            <v>0</v>
          </cell>
          <cell r="T753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7">
          <cell r="R767">
            <v>14286902</v>
          </cell>
          <cell r="S767">
            <v>15353838</v>
          </cell>
          <cell r="T767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3">
          <cell r="R773">
            <v>5902872.0726666674</v>
          </cell>
          <cell r="S773">
            <v>325180.94125000003</v>
          </cell>
          <cell r="T773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5">
          <cell r="R785">
            <v>133999.59000000008</v>
          </cell>
          <cell r="S785">
            <v>40349.25</v>
          </cell>
          <cell r="T785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89">
          <cell r="R789">
            <v>518194.413</v>
          </cell>
          <cell r="S789">
            <v>265000</v>
          </cell>
          <cell r="T789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3">
          <cell r="R793">
            <v>5526886</v>
          </cell>
          <cell r="S793">
            <v>2886491</v>
          </cell>
          <cell r="T793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7">
          <cell r="R807">
            <v>60697619.076388061</v>
          </cell>
          <cell r="S807">
            <v>67866192.99494487</v>
          </cell>
          <cell r="T807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3">
          <cell r="R813">
            <v>80992642.154447496</v>
          </cell>
          <cell r="S813">
            <v>70075540.353097498</v>
          </cell>
          <cell r="T813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5">
          <cell r="R825">
            <v>565626.47909334628</v>
          </cell>
          <cell r="S825">
            <v>2580000</v>
          </cell>
          <cell r="T825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29">
          <cell r="R829">
            <v>715378.54481971008</v>
          </cell>
          <cell r="S829">
            <v>998640.62106108794</v>
          </cell>
          <cell r="T829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3">
          <cell r="R833">
            <v>15413117</v>
          </cell>
          <cell r="S833">
            <v>13462160</v>
          </cell>
          <cell r="T833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8">
          <cell r="R848">
            <v>50573957.683408573</v>
          </cell>
          <cell r="S848">
            <v>51742902.728457779</v>
          </cell>
          <cell r="T848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4">
          <cell r="R854">
            <v>79119044.475379989</v>
          </cell>
          <cell r="S854">
            <v>68667496.590279996</v>
          </cell>
          <cell r="T854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6">
          <cell r="R866">
            <v>898658.73237597081</v>
          </cell>
          <cell r="S866">
            <v>2307948.0453307773</v>
          </cell>
          <cell r="T866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0">
          <cell r="R870">
            <v>1095647.4191329246</v>
          </cell>
          <cell r="S870">
            <v>1393322.7365534394</v>
          </cell>
          <cell r="T870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4">
          <cell r="R874">
            <v>10270782</v>
          </cell>
          <cell r="S874">
            <v>9748315.4399999995</v>
          </cell>
          <cell r="T874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89">
          <cell r="R889">
            <v>60680882.076388061</v>
          </cell>
          <cell r="S889">
            <v>67864001.99494487</v>
          </cell>
          <cell r="T889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5">
          <cell r="R895">
            <v>80906650.154447496</v>
          </cell>
          <cell r="S895">
            <v>70075540.353097498</v>
          </cell>
          <cell r="T895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7">
          <cell r="R907">
            <v>542713.74560999998</v>
          </cell>
          <cell r="S907">
            <v>2580000</v>
          </cell>
          <cell r="T907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1">
          <cell r="R911">
            <v>715378.54481971008</v>
          </cell>
          <cell r="S911">
            <v>998640.62106108794</v>
          </cell>
          <cell r="T911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5">
          <cell r="R915">
            <v>14039957</v>
          </cell>
          <cell r="S915">
            <v>13462160</v>
          </cell>
          <cell r="T915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29">
          <cell r="R929">
            <v>38516993.204365417</v>
          </cell>
          <cell r="S929">
            <v>41223103.502287962</v>
          </cell>
          <cell r="T929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5">
          <cell r="R935">
            <v>59061698.300379992</v>
          </cell>
          <cell r="S935">
            <v>48297261.210280001</v>
          </cell>
          <cell r="T935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7">
          <cell r="R947">
            <v>349977.83269731607</v>
          </cell>
          <cell r="S947">
            <v>1573800</v>
          </cell>
          <cell r="T947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1">
          <cell r="R951">
            <v>826664.49315766722</v>
          </cell>
          <cell r="S951">
            <v>993766.35425900365</v>
          </cell>
          <cell r="T951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5">
          <cell r="R955">
            <v>0</v>
          </cell>
          <cell r="S955">
            <v>0</v>
          </cell>
          <cell r="T955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69">
          <cell r="R969">
            <v>22163888.872022644</v>
          </cell>
          <cell r="S969">
            <v>26640898.492656909</v>
          </cell>
          <cell r="T969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5">
          <cell r="R975">
            <v>21844951.854067504</v>
          </cell>
          <cell r="S975">
            <v>21778279.142817497</v>
          </cell>
          <cell r="T975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7">
          <cell r="R987">
            <v>192735.91291268391</v>
          </cell>
          <cell r="S987">
            <v>1006200</v>
          </cell>
          <cell r="T987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1">
          <cell r="R991">
            <v>-111285.94833795715</v>
          </cell>
          <cell r="S991">
            <v>4874.266802084283</v>
          </cell>
          <cell r="T991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5">
          <cell r="R995">
            <v>14039957</v>
          </cell>
          <cell r="S995">
            <v>13462160</v>
          </cell>
          <cell r="T995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0">
          <cell r="R1010">
            <v>12056964.47904316</v>
          </cell>
          <cell r="S1010">
            <v>10519799.226169821</v>
          </cell>
          <cell r="T1010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6">
          <cell r="R1016">
            <v>20057346.174999997</v>
          </cell>
          <cell r="S1016">
            <v>20370235.379999999</v>
          </cell>
          <cell r="T1016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8">
          <cell r="R1028">
            <v>548680.89967865474</v>
          </cell>
          <cell r="S1028">
            <v>734148.0453307773</v>
          </cell>
          <cell r="T1028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2">
          <cell r="R1032">
            <v>268982.92597525753</v>
          </cell>
          <cell r="S1032">
            <v>399556.38229443581</v>
          </cell>
          <cell r="T1032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6">
          <cell r="R1036">
            <v>10270782</v>
          </cell>
          <cell r="S1036">
            <v>9748315.4399999995</v>
          </cell>
          <cell r="T1036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0">
          <cell r="R1050">
            <v>8669168.3997454271</v>
          </cell>
          <cell r="S1050">
            <v>7378293.9478004891</v>
          </cell>
          <cell r="T1050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6">
          <cell r="R1056">
            <v>2227547.6150000002</v>
          </cell>
          <cell r="S1056">
            <v>2540436.8200000003</v>
          </cell>
          <cell r="T1056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8">
          <cell r="R1068">
            <v>407742.87467865471</v>
          </cell>
          <cell r="S1068">
            <v>323512.28400959278</v>
          </cell>
          <cell r="T1068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2">
          <cell r="R1072">
            <v>257074.4042361271</v>
          </cell>
          <cell r="S1072">
            <v>382534.12352269667</v>
          </cell>
          <cell r="T1072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6">
          <cell r="R1076">
            <v>8567040</v>
          </cell>
          <cell r="S1076">
            <v>8164357.4399999995</v>
          </cell>
          <cell r="T1076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0">
          <cell r="R1090">
            <v>606430.11239999998</v>
          </cell>
          <cell r="S1090">
            <v>593829.59813333338</v>
          </cell>
          <cell r="T1090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6">
          <cell r="R1096">
            <v>17736196.559999999</v>
          </cell>
          <cell r="S1096">
            <v>17736196.559999999</v>
          </cell>
          <cell r="T1096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8">
          <cell r="R1108">
            <v>0</v>
          </cell>
          <cell r="S1108">
            <v>0</v>
          </cell>
          <cell r="T1108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2">
          <cell r="R1112">
            <v>11908.521739130434</v>
          </cell>
          <cell r="S1112">
            <v>17022.258771739129</v>
          </cell>
          <cell r="T1112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6">
          <cell r="R1116">
            <v>0</v>
          </cell>
          <cell r="S1116">
            <v>0</v>
          </cell>
          <cell r="T1116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0">
          <cell r="R1130">
            <v>2781365.966897733</v>
          </cell>
          <cell r="S1130">
            <v>2547675.6802359996</v>
          </cell>
          <cell r="T1130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6">
          <cell r="R1136">
            <v>93602</v>
          </cell>
          <cell r="S1136">
            <v>93602</v>
          </cell>
          <cell r="T1136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8">
          <cell r="R1148">
            <v>140938.02499999999</v>
          </cell>
          <cell r="S1148">
            <v>410635.76132118457</v>
          </cell>
          <cell r="T1148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2">
          <cell r="R1152">
            <v>0</v>
          </cell>
          <cell r="S1152">
            <v>0</v>
          </cell>
          <cell r="T1152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6">
          <cell r="R1156">
            <v>1703742</v>
          </cell>
          <cell r="S1156">
            <v>1583958</v>
          </cell>
          <cell r="T1156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0">
          <cell r="R1170">
            <v>10123661.392979484</v>
          </cell>
          <cell r="S1170">
            <v>16123290.266487088</v>
          </cell>
          <cell r="T1170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6">
          <cell r="R1176">
            <v>1873597.6790675074</v>
          </cell>
          <cell r="S1176">
            <v>1408043.7628174983</v>
          </cell>
          <cell r="T1176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8">
          <cell r="R1188">
            <v>-333032.25328262453</v>
          </cell>
          <cell r="S1188">
            <v>272051.9546692227</v>
          </cell>
          <cell r="T1188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2">
          <cell r="R1192">
            <v>-380268.87431321468</v>
          </cell>
          <cell r="S1192">
            <v>-394682.11549235153</v>
          </cell>
          <cell r="T1192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6">
          <cell r="R1196">
            <v>5142335</v>
          </cell>
          <cell r="S1196">
            <v>3713844.5600000005</v>
          </cell>
          <cell r="T1196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0">
          <cell r="R1210">
            <v>3518720.8426154358</v>
          </cell>
          <cell r="S1210">
            <v>4328677.9284457704</v>
          </cell>
          <cell r="T1210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6">
          <cell r="R1216">
            <v>679062</v>
          </cell>
          <cell r="S1216">
            <v>422413.12884524948</v>
          </cell>
          <cell r="T1216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8">
          <cell r="R1228">
            <v>0</v>
          </cell>
          <cell r="S1228">
            <v>81615.586400766813</v>
          </cell>
          <cell r="T1228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2">
          <cell r="R1232">
            <v>0</v>
          </cell>
          <cell r="S1232">
            <v>0</v>
          </cell>
          <cell r="T1232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6">
          <cell r="R1236">
            <v>2478419</v>
          </cell>
          <cell r="S1236">
            <v>2000000</v>
          </cell>
          <cell r="T1236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0">
          <cell r="R1250">
            <v>6604940.5503640482</v>
          </cell>
          <cell r="S1250">
            <v>11794612.338041317</v>
          </cell>
          <cell r="T1250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6">
          <cell r="R1256">
            <v>1250435.6790675074</v>
          </cell>
          <cell r="S1256">
            <v>1041530.6339722488</v>
          </cell>
          <cell r="T1256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8">
          <cell r="R1268">
            <v>-333032.25328262453</v>
          </cell>
          <cell r="S1268">
            <v>190436.3682684559</v>
          </cell>
          <cell r="T1268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2">
          <cell r="R1272">
            <v>-380268.87431321468</v>
          </cell>
          <cell r="S1272">
            <v>-394682.11549235153</v>
          </cell>
          <cell r="T1272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6">
          <cell r="R1276">
            <v>2663916</v>
          </cell>
          <cell r="S1276">
            <v>1713844.5600000005</v>
          </cell>
          <cell r="T1276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0">
          <cell r="R1290">
            <v>235294.11764705883</v>
          </cell>
          <cell r="S1290">
            <v>235294.11764705883</v>
          </cell>
          <cell r="T1290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6">
          <cell r="R1296">
            <v>56810.615521726759</v>
          </cell>
          <cell r="S1296">
            <v>80328.209053748724</v>
          </cell>
          <cell r="T1296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8">
          <cell r="R1308">
            <v>0</v>
          </cell>
          <cell r="S1308">
            <v>0</v>
          </cell>
          <cell r="T1308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2">
          <cell r="R1312">
            <v>0</v>
          </cell>
          <cell r="S1312">
            <v>0</v>
          </cell>
          <cell r="T1312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6">
          <cell r="R1316">
            <v>2000000</v>
          </cell>
          <cell r="S1316">
            <v>2000000</v>
          </cell>
          <cell r="T1316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3.2 ОТМ"/>
      <sheetName val="2.2 ОтклОТМ"/>
      <sheetName val="ЦентрЗатр"/>
      <sheetName val="ЕдИзм"/>
      <sheetName val="Предпр"/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Lead"/>
      <sheetName val="ÎÒèÒÁ"/>
      <sheetName val="ЛСЦ начисленное на 31.12.08"/>
      <sheetName val="ЛЛизинг начис. на 31.12.08"/>
      <sheetName val="OffshoreBatchReport"/>
      <sheetName val="Region_WP_data"/>
    </sheetNames>
    <sheetDataSet>
      <sheetData sheetId="0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1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2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3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4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1">
          <cell r="H1" t="str">
            <v>Вид</v>
          </cell>
        </row>
      </sheetData>
      <sheetData sheetId="204">
        <row r="1">
          <cell r="H1" t="str">
            <v>Вид</v>
          </cell>
        </row>
      </sheetData>
      <sheetData sheetId="205">
        <row r="1">
          <cell r="H1" t="str">
            <v>Вид</v>
          </cell>
        </row>
      </sheetData>
      <sheetData sheetId="206">
        <row r="1">
          <cell r="H1" t="str">
            <v>Вид</v>
          </cell>
        </row>
      </sheetData>
      <sheetData sheetId="207">
        <row r="1">
          <cell r="H1" t="str">
            <v>Вид</v>
          </cell>
        </row>
      </sheetData>
      <sheetData sheetId="208">
        <row r="1">
          <cell r="H1" t="str">
            <v>Вид</v>
          </cell>
        </row>
      </sheetData>
      <sheetData sheetId="209">
        <row r="1">
          <cell r="H1" t="str">
            <v>Вид</v>
          </cell>
        </row>
      </sheetData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>
        <row r="1">
          <cell r="H1" t="str">
            <v>Вид</v>
          </cell>
        </row>
      </sheetData>
      <sheetData sheetId="262" refreshError="1"/>
      <sheetData sheetId="263" refreshError="1"/>
      <sheetData sheetId="264" refreshError="1"/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>
        <row r="1">
          <cell r="H1" t="str">
            <v>Вид</v>
          </cell>
        </row>
      </sheetData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фот пп2000разбивка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CPI"/>
      <sheetName val="treatment summary"/>
      <sheetName val="sheet0"/>
      <sheetName val="Assumption Tables"/>
      <sheetName val="6НК/_x0000_�¹"/>
      <sheetName val="2013 EX RE"/>
      <sheetName val="2013 KZ+KG RE"/>
      <sheetName val="Total 2013 RE"/>
      <sheetName val="Sup"/>
      <sheetName val="План пр-ва"/>
      <sheetName val="Осн. пара"/>
      <sheetName val="TT"/>
      <sheetName val="Акколь"/>
      <sheetName val="22"/>
      <sheetName val="Служебный ФК?_x001f_"/>
      <sheetName val="Служебный ФК?_x0012_"/>
      <sheetName val="6НК/"/>
      <sheetName val="23.ap"/>
      <sheetName val="July_03_Pg8"/>
      <sheetName val="Служебный ФК_x0005_"/>
      <sheetName val="Служебный ФК"/>
      <sheetName val="_x000e__x000a__x0008__x000a__x000b__x0010__x0007_"/>
      <sheetName val="6НК_x0007__x001c_  "/>
      <sheetName val="6НК/_x0000_?¹"/>
      <sheetName val="6НК/?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/>
      <sheetData sheetId="731"/>
      <sheetData sheetId="732"/>
      <sheetData sheetId="733"/>
      <sheetData sheetId="734"/>
      <sheetData sheetId="735"/>
      <sheetData sheetId="736"/>
      <sheetData sheetId="737" refreshError="1"/>
      <sheetData sheetId="738"/>
      <sheetData sheetId="739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/>
      <sheetData sheetId="754"/>
      <sheetData sheetId="755"/>
      <sheetData sheetId="756"/>
      <sheetData sheetId="757"/>
      <sheetData sheetId="758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 refreshError="1"/>
      <sheetData sheetId="779" refreshError="1"/>
      <sheetData sheetId="780" refreshError="1"/>
      <sheetData sheetId="781" refreshError="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/>
      <sheetData sheetId="865"/>
      <sheetData sheetId="866"/>
      <sheetData sheetId="867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 refreshError="1"/>
      <sheetData sheetId="879" refreshError="1"/>
      <sheetData sheetId="880" refreshError="1"/>
      <sheetData sheetId="881" refreshError="1"/>
      <sheetData sheetId="882"/>
      <sheetData sheetId="883" refreshError="1"/>
      <sheetData sheetId="884"/>
      <sheetData sheetId="885"/>
      <sheetData sheetId="886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  <sheetName val="SMSTemp"/>
      <sheetName val="o"/>
      <sheetName val="PYTB"/>
      <sheetName val="Проек_расх"/>
      <sheetName val="Cost 99v98"/>
      <sheetName val="Production_Ref Q-1-3"/>
      <sheetName val="Production_ref_Q4"/>
      <sheetName val="Resources"/>
      <sheetName val="A3-100"/>
      <sheetName val="Все виды материалов D`1-18"/>
      <sheetName val="Общие начальные данные"/>
      <sheetName val="Inputs"/>
      <sheetName val="Settings"/>
      <sheetName val="FA Movement Kyrg"/>
      <sheetName val="Лист3"/>
      <sheetName val="Anlagevermögen"/>
      <sheetName val="Links"/>
      <sheetName val="Lead"/>
      <sheetName val="KCC"/>
      <sheetName val="CPI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GAAP TB 30.08.01  detail p&amp;l"/>
      <sheetName val="2.2 ОтклОТМ"/>
      <sheetName val="1.3.2 ОТМ"/>
      <sheetName val="Предпр"/>
      <sheetName val="ЦентрЗатр"/>
      <sheetName val="ЕдИзм"/>
      <sheetName val="ЯНВАРЬ"/>
      <sheetName val="Present"/>
      <sheetName val="DATA"/>
      <sheetName val="#ССЫЛКА"/>
      <sheetName val="N_SVOD"/>
      <sheetName val="ОДТ и ГЦТ"/>
      <sheetName val="I. Прогноз доходов"/>
      <sheetName val="1"/>
      <sheetName val="11"/>
      <sheetName val="Форма1"/>
      <sheetName val="Осн"/>
      <sheetName val="предприятия"/>
      <sheetName val="153541"/>
      <sheetName val="Channels"/>
      <sheetName val="Precios"/>
      <sheetName val="april-june99"/>
      <sheetName val="Проек_расх1"/>
      <sheetName val="Production_Ref_Q-1-3"/>
      <sheetName val="Все_виды_материалов_D`1-18"/>
      <sheetName val="Cost_99v98"/>
      <sheetName val="GAAP_TB_30_08_01__detail_p&amp;l"/>
      <sheetName val="2_2_ОтклОТМ"/>
      <sheetName val="1_3_2_ОТМ"/>
      <sheetName val="??????"/>
      <sheetName val="Summary Type 2"/>
      <sheetName val="Drop List References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3">
          <cell r="A3">
            <v>101</v>
          </cell>
        </row>
      </sheetData>
      <sheetData sheetId="84">
        <row r="3">
          <cell r="A3">
            <v>101</v>
          </cell>
        </row>
      </sheetData>
      <sheetData sheetId="85">
        <row r="3">
          <cell r="A3">
            <v>101</v>
          </cell>
        </row>
      </sheetData>
      <sheetData sheetId="86">
        <row r="3">
          <cell r="A3">
            <v>101</v>
          </cell>
        </row>
      </sheetData>
      <sheetData sheetId="87">
        <row r="3">
          <cell r="A3">
            <v>101</v>
          </cell>
        </row>
      </sheetData>
      <sheetData sheetId="88">
        <row r="3">
          <cell r="A3">
            <v>101</v>
          </cell>
        </row>
      </sheetData>
      <sheetData sheetId="89">
        <row r="3">
          <cell r="A3">
            <v>101</v>
          </cell>
        </row>
      </sheetData>
      <sheetData sheetId="90" refreshError="1"/>
      <sheetData sheetId="91" refreshError="1"/>
      <sheetData sheetId="9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est of FA Installation"/>
      <sheetName val="Additions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Royalty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Notes IS"/>
      <sheetName val="TB"/>
      <sheetName val="Kas FA Movement"/>
      <sheetName val="InputTD"/>
      <sheetName val="Financial ratios А3"/>
      <sheetName val="00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TB-KZT"/>
      <sheetName val="TB USD"/>
      <sheetName val="Interco payables&amp;receivables"/>
      <sheetName val="Intercompany transaction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Table"/>
      <sheetName val="Строки 20_21_27"/>
      <sheetName val="отложенные налоги"/>
      <sheetName val="Control Settings"/>
      <sheetName val="2"/>
      <sheetName val="Actuals Input"/>
      <sheetName val="10. Входные данные"/>
      <sheetName val="Команда и роли"/>
      <sheetName val="12НК"/>
      <sheetName val="7НК"/>
      <sheetName val="объекты обществаКокшетау"/>
      <sheetName val="O.500 Property Tax"/>
      <sheetName val="Графики В2С"/>
      <sheetName val="Оценка"/>
      <sheetName val="ДД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 threshold (2)"/>
      <sheetName val="TL G.Y. DATA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ЗАО_н.ит"/>
      <sheetName val="ЗАО_мес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COVER_PAGE1"/>
      <sheetName val="I__BALANCE_SHEET1"/>
      <sheetName val="II__PROFIT_&amp;_LOSS1"/>
      <sheetName val="III__CASH_FLOW1"/>
      <sheetName val="IV__Stmt_of_GAINS_&amp;_LOSSES1"/>
      <sheetName val="1__Cash1"/>
      <sheetName val="2__Securities1"/>
      <sheetName val="3a__Trade_Rec_1"/>
      <sheetName val="3b__Financial_&amp;_Other_Rec_1"/>
      <sheetName val="3c__Other_Rec__Affiliates1"/>
      <sheetName val="4__Inventories1"/>
      <sheetName val="5__Fixed_Assets1"/>
      <sheetName val="6a__Liabilities1"/>
      <sheetName val="7__Other_Accr_,Liab_1"/>
      <sheetName val="7a__Other_Liab__Affiliates1"/>
      <sheetName val="9__Equity1"/>
      <sheetName val="10__Sales1"/>
      <sheetName val="11__Interest_Exp_,Inc__1"/>
      <sheetName val="12__Other_Inc_,Exp_1"/>
      <sheetName val="13__Leasing1"/>
      <sheetName val="14__Related_Parties1"/>
      <sheetName val="15__Foreign_Exchange_Income1"/>
      <sheetName val="16__Gains_Losses_FA1"/>
      <sheetName val="17__Restructuring1"/>
      <sheetName val="ЗАО_н_ит"/>
      <sheetName val="F100-Trial_BS"/>
      <sheetName val="годовой_2020"/>
      <sheetName val="Атрибуты_товара"/>
      <sheetName val="Единицы_измерения"/>
      <sheetName val="Способы_закупок"/>
      <sheetName val="Основание_из_одного_источника"/>
      <sheetName val="Приоритет_закупок"/>
      <sheetName val="Классификатор_стран"/>
      <sheetName val="годовой_2020_(2)"/>
      <sheetName val="Справочник_Инкотермс"/>
      <sheetName val="Тип_дней"/>
      <sheetName val="Вид_предоплаты"/>
      <sheetName val="Вид_промежуточного_платежа"/>
      <sheetName val="Признак_НДС"/>
      <sheetName val="Intercompany_transactions"/>
      <sheetName val="Строки_20_21_27"/>
      <sheetName val="фот_пп2000разбивка"/>
      <sheetName val="PP&amp;E_mvt_for_2003"/>
      <sheetName val="Testing_of_accruals"/>
      <sheetName val="лист_к_диаграмме_(2)"/>
      <sheetName val="COVER_PAGE2"/>
      <sheetName val="I__BALANCE_SHEET2"/>
      <sheetName val="II__PROFIT_&amp;_LOSS2"/>
      <sheetName val="III__CASH_FLOW2"/>
      <sheetName val="IV__Stmt_of_GAINS_&amp;_LOSSES2"/>
      <sheetName val="1__Cash2"/>
      <sheetName val="2__Securities2"/>
      <sheetName val="3a__Trade_Rec_2"/>
      <sheetName val="3b__Financial_&amp;_Other_Rec_2"/>
      <sheetName val="3c__Other_Rec__Affiliates2"/>
      <sheetName val="4__Inventories2"/>
      <sheetName val="5__Fixed_Assets2"/>
      <sheetName val="6a__Liabilities2"/>
      <sheetName val="7__Other_Accr_,Liab_2"/>
      <sheetName val="7a__Other_Liab__Affiliates2"/>
      <sheetName val="9__Equity2"/>
      <sheetName val="10__Sales2"/>
      <sheetName val="11__Interest_Exp_,Inc__2"/>
      <sheetName val="12__Other_Inc_,Exp_2"/>
      <sheetName val="13__Leasing2"/>
      <sheetName val="14__Related_Parties2"/>
      <sheetName val="15__Foreign_Exchange_Income2"/>
      <sheetName val="16__Gains_Losses_FA2"/>
      <sheetName val="17__Restructuring2"/>
      <sheetName val="ЗАО_н_ит1"/>
      <sheetName val="F100-Trial_BS1"/>
      <sheetName val="годовой_20201"/>
      <sheetName val="Атрибуты_товара1"/>
      <sheetName val="Единицы_измерения1"/>
      <sheetName val="Способы_закупок1"/>
      <sheetName val="Основание_из_одного_источника1"/>
      <sheetName val="Приоритет_закупок1"/>
      <sheetName val="Классификатор_стран1"/>
      <sheetName val="годовой_2020_(2)1"/>
      <sheetName val="Справочник_Инкотермс1"/>
      <sheetName val="Тип_дней1"/>
      <sheetName val="Вид_предоплаты1"/>
      <sheetName val="Вид_промежуточного_платежа1"/>
      <sheetName val="Признак_НДС1"/>
      <sheetName val="Intercompany_transactions1"/>
      <sheetName val="Строки_20_21_271"/>
      <sheetName val="фот_пп2000разбивка1"/>
      <sheetName val="PP&amp;E_mvt_for_20031"/>
      <sheetName val="Testing_of_accruals1"/>
      <sheetName val="лист_к_диаграмме_(2)1"/>
      <sheetName val="COVER_PAGE3"/>
      <sheetName val="I__BALANCE_SHEET3"/>
      <sheetName val="II__PROFIT_&amp;_LOSS3"/>
      <sheetName val="III__CASH_FLOW3"/>
      <sheetName val="IV__Stmt_of_GAINS_&amp;_LOSSES3"/>
      <sheetName val="1__Cash3"/>
      <sheetName val="2__Securities3"/>
      <sheetName val="3a__Trade_Rec_3"/>
      <sheetName val="3b__Financial_&amp;_Other_Rec_3"/>
      <sheetName val="3c__Other_Rec__Affiliates3"/>
      <sheetName val="4__Inventories3"/>
      <sheetName val="5__Fixed_Assets3"/>
      <sheetName val="6a__Liabilities3"/>
      <sheetName val="7__Other_Accr_,Liab_3"/>
      <sheetName val="7a__Other_Liab__Affiliates3"/>
      <sheetName val="9__Equity3"/>
      <sheetName val="10__Sales3"/>
      <sheetName val="11__Interest_Exp_,Inc__3"/>
      <sheetName val="12__Other_Inc_,Exp_3"/>
      <sheetName val="13__Leasing3"/>
      <sheetName val="14__Related_Parties3"/>
      <sheetName val="15__Foreign_Exchange_Income3"/>
      <sheetName val="16__Gains_Losses_FA3"/>
      <sheetName val="17__Restructuring3"/>
      <sheetName val="ЗАО_н_ит2"/>
      <sheetName val="F100-Trial_BS2"/>
      <sheetName val="годовой_20202"/>
      <sheetName val="Атрибуты_товара2"/>
      <sheetName val="Единицы_измерения2"/>
      <sheetName val="Способы_закупок2"/>
      <sheetName val="Основание_из_одного_источника2"/>
      <sheetName val="Приоритет_закупок2"/>
      <sheetName val="Классификатор_стран2"/>
      <sheetName val="годовой_2020_(2)2"/>
      <sheetName val="Справочник_Инкотермс2"/>
      <sheetName val="Тип_дней2"/>
      <sheetName val="Вид_предоплаты2"/>
      <sheetName val="Вид_промежуточного_платежа2"/>
      <sheetName val="Признак_НДС2"/>
      <sheetName val="Intercompany_transactions2"/>
      <sheetName val="Строки_20_21_272"/>
      <sheetName val="фот_пп2000разбивка2"/>
      <sheetName val="PP&amp;E_mvt_for_20032"/>
      <sheetName val="Testing_of_accruals2"/>
      <sheetName val="лист_к_диаграмме_(2)2"/>
      <sheetName val="COVER_PAGE6"/>
      <sheetName val="I__BALANCE_SHEET6"/>
      <sheetName val="II__PROFIT_&amp;_LOSS6"/>
      <sheetName val="III__CASH_FLOW6"/>
      <sheetName val="IV__Stmt_of_GAINS_&amp;_LOSSES6"/>
      <sheetName val="1__Cash6"/>
      <sheetName val="2__Securities6"/>
      <sheetName val="3a__Trade_Rec_6"/>
      <sheetName val="3b__Financial_&amp;_Other_Rec_6"/>
      <sheetName val="3c__Other_Rec__Affiliates6"/>
      <sheetName val="4__Inventories6"/>
      <sheetName val="5__Fixed_Assets6"/>
      <sheetName val="6a__Liabilities6"/>
      <sheetName val="7__Other_Accr_,Liab_6"/>
      <sheetName val="7a__Other_Liab__Affiliates6"/>
      <sheetName val="9__Equity6"/>
      <sheetName val="10__Sales6"/>
      <sheetName val="11__Interest_Exp_,Inc__6"/>
      <sheetName val="12__Other_Inc_,Exp_6"/>
      <sheetName val="13__Leasing6"/>
      <sheetName val="14__Related_Parties6"/>
      <sheetName val="15__Foreign_Exchange_Income6"/>
      <sheetName val="16__Gains_Losses_FA6"/>
      <sheetName val="17__Restructuring6"/>
      <sheetName val="ЗАО_н_ит5"/>
      <sheetName val="F100-Trial_BS5"/>
      <sheetName val="годовой_20205"/>
      <sheetName val="Атрибуты_товара5"/>
      <sheetName val="Единицы_измерения5"/>
      <sheetName val="Способы_закупок5"/>
      <sheetName val="Основание_из_одного_источника5"/>
      <sheetName val="Приоритет_закупок5"/>
      <sheetName val="Классификатор_стран5"/>
      <sheetName val="годовой_2020_(2)5"/>
      <sheetName val="Справочник_Инкотермс5"/>
      <sheetName val="Тип_дней5"/>
      <sheetName val="Вид_предоплаты5"/>
      <sheetName val="Вид_промежуточного_платежа5"/>
      <sheetName val="Признак_НДС5"/>
      <sheetName val="Intercompany_transactions5"/>
      <sheetName val="Строки_20_21_275"/>
      <sheetName val="фот_пп2000разбивка5"/>
      <sheetName val="PP&amp;E_mvt_for_20035"/>
      <sheetName val="Testing_of_accruals5"/>
      <sheetName val="лист_к_диаграмме_(2)5"/>
      <sheetName val="COVER_PAGE4"/>
      <sheetName val="I__BALANCE_SHEET4"/>
      <sheetName val="II__PROFIT_&amp;_LOSS4"/>
      <sheetName val="III__CASH_FLOW4"/>
      <sheetName val="IV__Stmt_of_GAINS_&amp;_LOSSES4"/>
      <sheetName val="1__Cash4"/>
      <sheetName val="2__Securities4"/>
      <sheetName val="3a__Trade_Rec_4"/>
      <sheetName val="3b__Financial_&amp;_Other_Rec_4"/>
      <sheetName val="3c__Other_Rec__Affiliates4"/>
      <sheetName val="4__Inventories4"/>
      <sheetName val="5__Fixed_Assets4"/>
      <sheetName val="6a__Liabilities4"/>
      <sheetName val="7__Other_Accr_,Liab_4"/>
      <sheetName val="7a__Other_Liab__Affiliates4"/>
      <sheetName val="9__Equity4"/>
      <sheetName val="10__Sales4"/>
      <sheetName val="11__Interest_Exp_,Inc__4"/>
      <sheetName val="12__Other_Inc_,Exp_4"/>
      <sheetName val="13__Leasing4"/>
      <sheetName val="14__Related_Parties4"/>
      <sheetName val="15__Foreign_Exchange_Income4"/>
      <sheetName val="16__Gains_Losses_FA4"/>
      <sheetName val="17__Restructuring4"/>
      <sheetName val="ЗАО_н_ит3"/>
      <sheetName val="F100-Trial_BS3"/>
      <sheetName val="годовой_20203"/>
      <sheetName val="Атрибуты_товара3"/>
      <sheetName val="Единицы_измерения3"/>
      <sheetName val="Способы_закупок3"/>
      <sheetName val="Основание_из_одного_источника3"/>
      <sheetName val="Приоритет_закупок3"/>
      <sheetName val="Классификатор_стран3"/>
      <sheetName val="годовой_2020_(2)3"/>
      <sheetName val="Справочник_Инкотермс3"/>
      <sheetName val="Тип_дней3"/>
      <sheetName val="Вид_предоплаты3"/>
      <sheetName val="Вид_промежуточного_платежа3"/>
      <sheetName val="Признак_НДС3"/>
      <sheetName val="Intercompany_transactions3"/>
      <sheetName val="Строки_20_21_273"/>
      <sheetName val="фот_пп2000разбивка3"/>
      <sheetName val="PP&amp;E_mvt_for_20033"/>
      <sheetName val="Testing_of_accruals3"/>
      <sheetName val="лист_к_диаграмме_(2)3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110">
          <cell r="D110" t="str">
            <v>Заземление переносное</v>
          </cell>
        </row>
      </sheetData>
      <sheetData sheetId="103">
        <row r="110">
          <cell r="D110" t="str">
            <v>Заземление переносное</v>
          </cell>
        </row>
      </sheetData>
      <sheetData sheetId="104">
        <row r="110">
          <cell r="D110" t="str">
            <v>Заземление переносное</v>
          </cell>
        </row>
      </sheetData>
      <sheetData sheetId="105">
        <row r="110">
          <cell r="D110" t="str">
            <v>Заземление переносное</v>
          </cell>
        </row>
      </sheetData>
      <sheetData sheetId="106">
        <row r="110">
          <cell r="D110" t="str">
            <v>Заземление переносное</v>
          </cell>
        </row>
      </sheetData>
      <sheetData sheetId="107">
        <row r="110">
          <cell r="D110" t="str">
            <v>Заземление переносное</v>
          </cell>
        </row>
      </sheetData>
      <sheetData sheetId="108">
        <row r="110">
          <cell r="D110" t="str">
            <v>Заземление переносное</v>
          </cell>
        </row>
      </sheetData>
      <sheetData sheetId="109"/>
      <sheetData sheetId="110"/>
      <sheetData sheetId="111"/>
      <sheetData sheetId="112"/>
      <sheetData sheetId="113"/>
      <sheetData sheetId="114">
        <row r="110">
          <cell r="D110" t="str">
            <v>Заземление переносное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>
        <row r="110">
          <cell r="D110" t="str">
            <v>Заземление переносное</v>
          </cell>
        </row>
      </sheetData>
      <sheetData sheetId="148">
        <row r="110">
          <cell r="D110" t="str">
            <v>Заземление переносное</v>
          </cell>
        </row>
      </sheetData>
      <sheetData sheetId="149">
        <row r="110">
          <cell r="D110" t="str">
            <v>Заземление переносное</v>
          </cell>
        </row>
      </sheetData>
      <sheetData sheetId="150">
        <row r="110">
          <cell r="D110" t="str">
            <v>Заземление переносное</v>
          </cell>
        </row>
      </sheetData>
      <sheetData sheetId="151">
        <row r="110">
          <cell r="D110" t="str">
            <v>Заземление переносное</v>
          </cell>
        </row>
      </sheetData>
      <sheetData sheetId="152">
        <row r="110">
          <cell r="D110" t="str">
            <v>Заземление переносное</v>
          </cell>
        </row>
      </sheetData>
      <sheetData sheetId="153">
        <row r="110">
          <cell r="D110" t="str">
            <v>Заземление переносное</v>
          </cell>
        </row>
      </sheetData>
      <sheetData sheetId="154"/>
      <sheetData sheetId="155"/>
      <sheetData sheetId="156"/>
      <sheetData sheetId="157"/>
      <sheetData sheetId="158"/>
      <sheetData sheetId="159">
        <row r="110">
          <cell r="D110" t="str">
            <v>Заземление переносное</v>
          </cell>
        </row>
      </sheetData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>
        <row r="110">
          <cell r="D110" t="str">
            <v>Заземление переносное</v>
          </cell>
        </row>
      </sheetData>
      <sheetData sheetId="193">
        <row r="110">
          <cell r="D110" t="str">
            <v>Заземление переносное</v>
          </cell>
        </row>
      </sheetData>
      <sheetData sheetId="194">
        <row r="110">
          <cell r="D110" t="str">
            <v>Заземление переносное</v>
          </cell>
        </row>
      </sheetData>
      <sheetData sheetId="195">
        <row r="110">
          <cell r="D110" t="str">
            <v>Заземление переносное</v>
          </cell>
        </row>
      </sheetData>
      <sheetData sheetId="196">
        <row r="110">
          <cell r="D110" t="str">
            <v>Заземление переносное</v>
          </cell>
        </row>
      </sheetData>
      <sheetData sheetId="197">
        <row r="110">
          <cell r="D110" t="str">
            <v>Заземление переносное</v>
          </cell>
        </row>
      </sheetData>
      <sheetData sheetId="198">
        <row r="110">
          <cell r="D110" t="str">
            <v>Заземление переносное</v>
          </cell>
        </row>
      </sheetData>
      <sheetData sheetId="199"/>
      <sheetData sheetId="200"/>
      <sheetData sheetId="201"/>
      <sheetData sheetId="202"/>
      <sheetData sheetId="203"/>
      <sheetData sheetId="204">
        <row r="110">
          <cell r="D110" t="str">
            <v>Заземление переносное</v>
          </cell>
        </row>
      </sheetData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PP&amp;E mvt for 2003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2"/>
      <sheetName val="Памятка"/>
      <sheetName val="Форма1"/>
      <sheetName val="Форма3"/>
      <sheetName val="Форма4"/>
      <sheetName val="Форма5"/>
      <sheetName val="Форма6"/>
      <sheetName val="Форма7"/>
      <sheetName val="Форма8"/>
      <sheetName val="1NK"/>
      <sheetName val="INSTRUCTIONS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Другие расходы"/>
      <sheetName val="Форма 4 кап.зат-ты (2)"/>
      <sheetName val="Статьи"/>
      <sheetName val="2006 AJE RJE"/>
      <sheetName val="2.2 ОтклОТМ"/>
      <sheetName val="1.3.2 ОТМ"/>
      <sheetName val="FES"/>
      <sheetName val="H3.100 Rollforward"/>
      <sheetName val="свод"/>
      <sheetName val="группа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  <sheetName val="Input TI"/>
      <sheetName val="Links"/>
      <sheetName val="ТМЗ-6"/>
      <sheetName val="Cash_flows_-_PBC"/>
      <sheetName val="ремонт 25"/>
      <sheetName val="Служебный ФК _x0000_"/>
      <sheetName val="Служебный ФК恔 "/>
      <sheetName val="Служебный ФК "/>
      <sheetName val="Служебный ФК  "/>
      <sheetName val="6НК  _x0009__x000d_"/>
      <sheetName val="_x0000_ _x0000__x000a__x0000_ _x0000__x000a__x0000_ _x0000_ _x0000_ "/>
      <sheetName val="6НК   _x000d_"/>
      <sheetName val="List of Functions"/>
      <sheetName val="25. Hidden"/>
      <sheetName val="2. Inputs"/>
      <sheetName val="Исх"/>
      <sheetName val="исп_см_"/>
      <sheetName val="без_НДС"/>
      <sheetName val="EnergyResource-2004-coal"/>
      <sheetName val="cut-off-general(energy)"/>
      <sheetName val="Data"/>
      <sheetName val="Служебный ФК_x0005_"/>
      <sheetName val="6НКԯ"/>
      <sheetName val="Служебный ФК"/>
      <sheetName val="6НК0"/>
      <sheetName val="6НК/"/>
      <sheetName val="FP20DB_(3)2"/>
      <sheetName val="Курс_валют2"/>
      <sheetName val="Другие_расходы2"/>
      <sheetName val="Форма_4_кап_зат-ты_(2)2"/>
      <sheetName val="2006_AJE_RJE2"/>
      <sheetName val="2_2_ОтклОТМ4"/>
      <sheetName val="1_3_2_ОТМ4"/>
      <sheetName val="H3_100_Rollforward2"/>
      <sheetName val="без_НДС1"/>
      <sheetName val="Исх_данные1"/>
      <sheetName val="распределение_модели1"/>
      <sheetName val="Production_Ref_Q-1-32"/>
      <sheetName val="FA_Movement_Kyrg1"/>
      <sheetName val="FA_Movement_1"/>
      <sheetName val="depreciation_testing1"/>
      <sheetName val="из_сем5"/>
      <sheetName val="Собственный_капитал2"/>
      <sheetName val="Бонды_стр_3411"/>
      <sheetName val="ВСДС_1_(MAIN)1"/>
      <sheetName val="7_12"/>
      <sheetName val="US_Dollar_20035"/>
      <sheetName val="SDR_20035"/>
      <sheetName val="Control_Settings2"/>
      <sheetName val="GTM_BK2"/>
      <sheetName val="Consolidator_Inputs2"/>
      <sheetName val="Cost_99v982"/>
      <sheetName val="cant_sim2"/>
      <sheetName val="фот_пп2000разбивка2"/>
      <sheetName val="ЗАО_н_ит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2кв_2"/>
      <sheetName val="Non-Statistical_Sampling_Maste2"/>
      <sheetName val="Global_Data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Test_of_FA_Installation1"/>
      <sheetName val="Cash_flows_-_PBC1"/>
      <sheetName val="исп_см_1"/>
      <sheetName val="Исх_данные"/>
      <sheetName val="распределение_модели"/>
      <sheetName val="Бонды_стр_341"/>
      <sheetName val="ВСДС_1_(MAIN)"/>
      <sheetName val="Test_of_FA_Installation"/>
      <sheetName val="_x000e__x000a__x0008__x000a__x000b__x0010__x0007_"/>
      <sheetName val="Служебный ФК "/>
      <sheetName val=" _x000a_ _x000a_ 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 refreshError="1"/>
      <sheetData sheetId="744"/>
      <sheetData sheetId="745"/>
      <sheetData sheetId="746"/>
      <sheetData sheetId="747"/>
      <sheetData sheetId="748"/>
      <sheetData sheetId="749"/>
      <sheetData sheetId="750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 refreshError="1"/>
      <sheetData sheetId="829"/>
      <sheetData sheetId="83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calc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Movements"/>
      <sheetName val="PP&amp;E mvt for 2003"/>
      <sheetName val="Б.мчас (П)"/>
      <sheetName val="из сем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6НКԯ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сводУМЗ"/>
      <sheetName val="акт10"/>
      <sheetName val="Фин. пок-ли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ADJTB USD &amp; KZT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из_сем6"/>
      <sheetName val="2_2_ОтклОТМ6"/>
      <sheetName val="1_3_2_ОТМ6"/>
      <sheetName val="Cost_99v983"/>
      <sheetName val="cant_sim3"/>
      <sheetName val="Production_Ref_Q-1-33"/>
      <sheetName val="фот_пп2000разбивка3"/>
      <sheetName val="ЗАО_н_ит3"/>
      <sheetName val="Financial_ratios_А33"/>
      <sheetName val="2_2_ОтклОТМ7"/>
      <sheetName val="1_3_2_ОТМ7"/>
      <sheetName val="U2_775_-_COGS_comparison_per_s3"/>
      <sheetName val="I__Прогноз_доходов3"/>
      <sheetName val="Собственный_капитал3"/>
      <sheetName val="FA_Movement_Kyrg2"/>
      <sheetName val="Non-Statistical_Sampling_Maste3"/>
      <sheetName val="Global_Data3"/>
      <sheetName val="US_Dollar_20036"/>
      <sheetName val="SDR_20036"/>
      <sheetName val="Control_Settings3"/>
      <sheetName val="GTM_BK3"/>
      <sheetName val="Consolidator_Inputs3"/>
      <sheetName val="7_1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H3_100_Rollforward3"/>
      <sheetName val="SA_Procedures2"/>
      <sheetName val="Пр_413"/>
      <sheetName val="ввод-вывод_ОС_авг2004-_20052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I_KEY_INFORMATION3"/>
      <sheetName val="почтов_3"/>
      <sheetName val="6НК-cт_3"/>
      <sheetName val="Interco_payables&amp;receivables3"/>
      <sheetName val="ГМ_2"/>
      <sheetName val="6НК__x000a_1"/>
      <sheetName val="FA_Movement_2"/>
      <sheetName val="depreciation_testing2"/>
      <sheetName val="ноябрь_-_декабрь1"/>
      <sheetName val="_По_скв"/>
      <sheetName val="исп_см_1"/>
      <sheetName val="Cash_flows_-_PBC1"/>
      <sheetName val="КР_з_ч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Исх_данные"/>
      <sheetName val="распределение_модели"/>
      <sheetName val="-расчет_налогов_от_ФОТ__на_2012"/>
      <sheetName val="Форма3_62"/>
      <sheetName val="16_121"/>
      <sheetName val="ЛСЦ_начисленное_на_31_12_081"/>
      <sheetName val="ЛЛизинг_начис__на_31_12_081"/>
      <sheetName val="18_2"/>
      <sheetName val="08_2"/>
      <sheetName val="11_2"/>
      <sheetName val="14_2"/>
      <sheetName val="15_2"/>
      <sheetName val="05_2"/>
      <sheetName val="09_2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6_NK1"/>
      <sheetName val="1кв__1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FA_depreciation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Все_ТЭП"/>
      <sheetName val="èç_ñåì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00. ОСВ"/>
      <sheetName val="поч԰"/>
      <sheetName val="6НКက"/>
      <sheetName val="运行成本 OPEX"/>
      <sheetName val="O_GLOBE"/>
      <sheetName val="Лв 1715 (сб)"/>
      <sheetName val="1.401.2"/>
      <sheetName val="Приход по вагонам"/>
      <sheetName val="ОГВ"/>
      <sheetName val="3А КНС"/>
      <sheetName val="ТМЗ-6"/>
      <sheetName val="Qпр(12)"/>
      <sheetName val="тех"/>
      <sheetName val="замерная 11"/>
      <sheetName val="общ Дф 01.11."/>
      <sheetName val="PY_misstatements"/>
      <sheetName val="25__Hidden"/>
      <sheetName val="2__Inputs"/>
      <sheetName val="Variants"/>
      <sheetName val="treatment summary"/>
      <sheetName val="sheet0"/>
      <sheetName val="Capex_KZT"/>
      <sheetName val="Sheet5"/>
      <sheetName val="Справочник профессий"/>
      <sheetName val="Об-я св-а"/>
      <sheetName val="2_2_6_"/>
      <sheetName val="общ.фонд  "/>
      <sheetName val="Схема доплат"/>
      <sheetName val="Повышающие коэф ОМГ"/>
      <sheetName val="новая _5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D_Opex"/>
      <sheetName val="031218"/>
      <sheetName val="хим.реаг."/>
      <sheetName val="БПО"/>
      <sheetName val="PY Audit WP 2011"/>
      <sheetName val="общ скв"/>
      <sheetName val="Бюдж-тенге"/>
      <sheetName val="FA database (production)299"/>
      <sheetName val="Б.Д."/>
      <sheetName val="6НК/_x0000_?¹"/>
      <sheetName val="[form.xls]6НК/_x0000_?¹"/>
      <sheetName val="[form.xls][form.xls]6НК/_x0000_?¹"/>
      <sheetName val="6НК    "/>
      <sheetName val="TB-300699-Final"/>
      <sheetName val="Служебный ФК_x0005_"/>
      <sheetName val="Служебный ФК"/>
      <sheetName val="Служебный ФК "/>
      <sheetName val="6НК쌊 /"/>
      <sheetName val="6НК예썘/"/>
      <sheetName val="_x000e__x000a__x0008__x000a__x000b__x0010__x0007_"/>
      <sheetName val=" _x000a_ _x000a_   "/>
      <sheetName val="6НК/ ¹"/>
      <sheetName val="6НК/?¹"/>
      <sheetName val="[form.xls]6НК/?¹"/>
      <sheetName val="[form.xls][form.xls]6НК/?¹"/>
      <sheetName val="Sheet223"/>
      <sheetName val="List_of_Functions"/>
      <sheetName val="Финбюджет_свод_"/>
      <sheetName val="ïîñòàâêà_ñðàâí13"/>
      <sheetName val="рев_дф_(1_08_)_(3)"/>
      <sheetName val="Фонд_15гор"/>
      <sheetName val="пост__пар_"/>
      <sheetName val="Бонды_стр_341"/>
      <sheetName val="Master_Inputs_Start_here"/>
      <sheetName val="1_квартал"/>
      <sheetName val="6НК__"/>
      <sheetName val="Resource_Sheet"/>
      <sheetName val="Main_Sheet"/>
      <sheetName val="[form_xls][form_xls]_form_xls_2"/>
      <sheetName val="[form_xls][form_xls]_form_xls_3"/>
      <sheetName val="[form_xls][form_xls]_form_xls_4"/>
      <sheetName val="[form_xls][form_xls]_form_xls_5"/>
      <sheetName val="[form_xls][form_xls]_form_xls_6"/>
      <sheetName val="[form_xls][form_xls]_form_xls_7"/>
      <sheetName val="июль_ппд(факт)"/>
      <sheetName val="25_07_08г_(2)"/>
      <sheetName val="мат_расходы"/>
      <sheetName val="Шт_расписание"/>
      <sheetName val="Prelim_Cost"/>
      <sheetName val="TPC_con_vs_bdg"/>
      <sheetName val="Planned_VoWD"/>
      <sheetName val="Threshold_Table"/>
      <sheetName val="Простой_5-10_тн"/>
      <sheetName val="3_3_31_"/>
      <sheetName val="МП_не_вход_ФОТ1"/>
      <sheetName val="Acct_Numb"/>
      <sheetName val="6НК__ _x000a_"/>
      <sheetName val="Добыча_нефти48"/>
      <sheetName val="GAAP_TB_31_12_01__detail_p&amp;l5"/>
      <sheetName val="прочие_стор5"/>
      <sheetName val="услуги_прочие5"/>
      <sheetName val="Выкуп_порталов5"/>
      <sheetName val="обуч_(2)5"/>
      <sheetName val="прочие_стор_(2)5"/>
      <sheetName val="ком_(2)5"/>
      <sheetName val="КВЛ_(2)5"/>
      <sheetName val="прочие_расходы5"/>
      <sheetName val="шт_(2)5"/>
      <sheetName val="аренда_(2)5"/>
      <sheetName val="прогноз_движения_денег_в_ежеме5"/>
      <sheetName val="ОПиУ_в_ежемес_5"/>
      <sheetName val="АПК_реформа5"/>
      <sheetName val="Б_мчас_(П)5"/>
      <sheetName val="PP&amp;E_mvt_for_20035"/>
      <sheetName val="2008_ГСМ5"/>
      <sheetName val="Плата_за_загрязнение_5"/>
      <sheetName val="факс(2005-20гг_)5"/>
      <sheetName val="поставка_сравн135"/>
      <sheetName val="1_(2)4"/>
      <sheetName val="ОТЧЕТ_КТЖ_01_01_094"/>
      <sheetName val="8180_(8181,8182)4"/>
      <sheetName val="Balance_Sheet4"/>
      <sheetName val="1_вариант__2009_4"/>
      <sheetName val="Список_документов4"/>
      <sheetName val="GAAP_TB_30_09_01__detail_p&amp;l4"/>
      <sheetName val="O_500_Property_Tax4"/>
      <sheetName val="форма_3_смета_затрат4"/>
      <sheetName val="$_IS4"/>
      <sheetName val="Спр__раб_4"/>
      <sheetName val="Авансы_уплач,деньги_в_регионах7"/>
      <sheetName val="Авансы_уплач,деньги_в_регионах8"/>
      <sheetName val="PLтв_-_Б4"/>
      <sheetName val="K-800_Imp__test4"/>
      <sheetName val="FA_register4"/>
      <sheetName val="ГСМ_Гараж4"/>
      <sheetName val="ГСМ_по_инвест4"/>
      <sheetName val="Запчасти_Гараж4"/>
      <sheetName val="Стор_Орг_РМУ4"/>
      <sheetName val="Материалы_РМУ4"/>
      <sheetName val="Постановка_на_учет_авто4"/>
      <sheetName val="Размножение_проектов4"/>
      <sheetName val="материалы_ВДГО4"/>
      <sheetName val="Тех_осмотр4"/>
      <sheetName val="Проект_14"/>
      <sheetName val="Объем_ВДГО4"/>
      <sheetName val="Фин_обязат_4"/>
      <sheetName val="спецпит,проездн_4"/>
      <sheetName val="Бюджет_тек__затрат4"/>
      <sheetName val="коммун_4"/>
      <sheetName val="Служебный_ФКРБ3"/>
      <sheetName val="Источник_финансирования3"/>
      <sheetName val="Способ_закупки3"/>
      <sheetName val="Тип_пункта_плана3"/>
      <sheetName val="ТД_РАП3"/>
      <sheetName val="Служебный_ФК皸ɫ2"/>
      <sheetName val="Служебный_ФК悄,2"/>
      <sheetName val="Служебный_ФК厈-2"/>
      <sheetName val="Служебный_ФК⽄2"/>
      <sheetName val="Служебный_ФК⽬2"/>
      <sheetName val="Служебный_ФК嵔_2"/>
      <sheetName val="Служебный_ФК峔(2"/>
      <sheetName val="Служебный_ФК⿯2"/>
      <sheetName val="Служебный_ФК『2"/>
      <sheetName val="Служебный_ФК　2"/>
      <sheetName val="доп_дан_3"/>
      <sheetName val="Служебный_ФКૐǪ2"/>
      <sheetName val="Summary_&amp;_Variables2"/>
      <sheetName val="Служебный_ФК3"/>
      <sheetName val="Вып_П_П_2"/>
      <sheetName val="План_ГЗ2"/>
      <sheetName val="Вид_предмета2"/>
      <sheetName val="6НК__x000a_3"/>
      <sheetName val="List_of_Functions1"/>
      <sheetName val="Финбюджет_свод_1"/>
      <sheetName val="ïîñòàâêà_ñðàâí131"/>
      <sheetName val="рев_дф_(1_08_)_(3)1"/>
      <sheetName val="Фонд_15гор1"/>
      <sheetName val="пост__пар_1"/>
      <sheetName val="Бонды_стр_3411"/>
      <sheetName val="Master_Inputs_Start_here1"/>
      <sheetName val="1_квартал1"/>
      <sheetName val="Resource_Sheet1"/>
      <sheetName val="Main_Sheet1"/>
      <sheetName val="июль_ппд(факт)1"/>
      <sheetName val="25_07_08г_(2)1"/>
      <sheetName val="[form_xls][form_xls]_form_xls_1"/>
      <sheetName val="[form_xls][form_xls]_form_xls_8"/>
      <sheetName val="[form_xls][form_xls]_form_xls_9"/>
      <sheetName val="[form_xls][form_xls]_form_xls10"/>
      <sheetName val="[form_xls][form_xls]_form_xls11"/>
      <sheetName val="[form_xls][form_xls]_form_xls12"/>
      <sheetName val="25__Hidden1"/>
      <sheetName val="2__Inputs1"/>
      <sheetName val="мат_расходы1"/>
      <sheetName val="Шт_расписание1"/>
      <sheetName val="Prelim_Cost1"/>
      <sheetName val="PY_misstatements1"/>
      <sheetName val="TPC_con_vs_bdg1"/>
      <sheetName val="Planned_VoWD1"/>
      <sheetName val="Threshold_Table1"/>
      <sheetName val="Простой_5-10_тн1"/>
      <sheetName val="3_3_31_1"/>
      <sheetName val="МП_не_вход_ФОТ2"/>
      <sheetName val="Acct_Numb1"/>
      <sheetName val="运行成本_OPEX"/>
      <sheetName val="__x000a___x000a____1"/>
      <sheetName val="6НК/_¹1"/>
      <sheetName val="Лв_1715_(сб)"/>
      <sheetName val="1_401_2"/>
      <sheetName val="Приход_по_вагонам"/>
      <sheetName val="3А_КНС"/>
      <sheetName val="замерная_11"/>
      <sheetName val="общ_Дф_01_11_"/>
      <sheetName val="Сводная"/>
      <sheetName val="MAIN"/>
      <sheetName val="Cover"/>
      <sheetName val="Движение финансов"/>
      <sheetName val="тарифы"/>
      <sheetName val="BY Line Item"/>
      <sheetName val="Valuation"/>
      <sheetName val="TB KMG Fin 2007"/>
      <sheetName val="KAZAK RECO ST 99"/>
      <sheetName val="UNITPRICES"/>
      <sheetName val="Sheet4"/>
      <sheetName val="Макро-прогноз"/>
      <sheetName val="Hidden1"/>
      <sheetName val="July_03_Pg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 refreshError="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/>
      <sheetData sheetId="554"/>
      <sheetData sheetId="555"/>
      <sheetData sheetId="556"/>
      <sheetData sheetId="557" refreshError="1"/>
      <sheetData sheetId="558"/>
      <sheetData sheetId="559"/>
      <sheetData sheetId="560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/>
      <sheetData sheetId="860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/>
      <sheetData sheetId="895"/>
      <sheetData sheetId="896"/>
      <sheetData sheetId="897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/>
      <sheetData sheetId="953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 refreshError="1"/>
      <sheetData sheetId="974" refreshError="1"/>
      <sheetData sheetId="975" refreshError="1"/>
      <sheetData sheetId="976" refreshError="1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/>
      <sheetData sheetId="1638"/>
      <sheetData sheetId="1639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/>
      <sheetData sheetId="1670" refreshError="1"/>
      <sheetData sheetId="167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  <sheetName val="CPI"/>
      <sheetName val="REPO Deals"/>
      <sheetName val="34-38.2"/>
      <sheetName val="Training Plan Template"/>
      <sheetName val="Note 13"/>
      <sheetName val="Добыча_нефти4"/>
      <sheetName val="Прил 6.1."/>
      <sheetName val="Атрибуты товара"/>
      <sheetName val="сводУМЗ"/>
      <sheetName val="ИП_ДО_БЛ "/>
      <sheetName val="коммун.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>
        <row r="1">
          <cell r="A1">
            <v>0</v>
          </cell>
        </row>
      </sheetData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  <sheetName val="AHEPS"/>
      <sheetName val="OshHPP"/>
      <sheetName val="BHPP"/>
      <sheetName val="XLR_NoRangeSheet"/>
      <sheetName val="Список документов"/>
      <sheetName val="№14"/>
      <sheetName val="field"/>
      <sheetName val="2_2 ОтклОТМ"/>
      <sheetName val="1_3_2 ОТМ"/>
      <sheetName val="модель_(н)7"/>
      <sheetName val="модель_(в)7"/>
      <sheetName val="модель_(свод)7"/>
      <sheetName val="нефть_(2)7"/>
      <sheetName val="вода_(2)7"/>
      <sheetName val="свод_(2)7"/>
      <sheetName val="Сырье_и_материалы7"/>
      <sheetName val="Кап__ремонт7"/>
      <sheetName val="Капитализация_(ЗФ)7"/>
      <sheetName val="ЗФ_КР7"/>
      <sheetName val="Тек_ремонт7"/>
      <sheetName val="Технол_расходы7"/>
      <sheetName val="Приложение_связь7"/>
      <sheetName val="Транспорт_грузов7"/>
      <sheetName val="Ком_расходы7"/>
      <sheetName val="подготовка_кадров_27"/>
      <sheetName val="подгот_кадров_37"/>
      <sheetName val="под_кад7"/>
      <sheetName val="Охрана_окр_среды7"/>
      <sheetName val="Исп_природ_сырья7"/>
      <sheetName val="сод__и_лиц__автотр_7"/>
      <sheetName val="Другие_прочие_7"/>
      <sheetName val="Услуги_банков7"/>
      <sheetName val="почтово-канц__расходы7"/>
      <sheetName val="Сод_адм_зданий7"/>
      <sheetName val="юр_конслт_услуги7"/>
      <sheetName val="Социальная_сфера7"/>
      <sheetName val="Расх_на_кул_озд_мер_7"/>
      <sheetName val="Пр__соцвыплаты7"/>
      <sheetName val="Добыча_нефти44"/>
      <sheetName val="поставка_сравн134"/>
      <sheetName val="2_2_ОтклОТМ4"/>
      <sheetName val="1_3_2_ОТМ4"/>
      <sheetName val="6НК-cт_4"/>
      <sheetName val="из_сем4"/>
      <sheetName val="Спр__пласт4"/>
      <sheetName val="Спр__мест4"/>
      <sheetName val="Плата_за_загрязнение_4"/>
      <sheetName val="2008_ГСМ4"/>
      <sheetName val="Б_мчас_(П)3"/>
      <sheetName val="д_7_0013"/>
      <sheetName val="PP&amp;E_mvt_for_20033"/>
      <sheetName val="Cash_flow_2003_PBC3"/>
      <sheetName val="Ф_№102"/>
      <sheetName val="Mvmnt_(consolidated)"/>
      <sheetName val="Mvmnt_CIP"/>
      <sheetName val="стр_234"/>
      <sheetName val="стр_242"/>
      <sheetName val="стр_241(2)"/>
      <sheetName val="стр_950"/>
      <sheetName val="Загрузка_в_ХД"/>
      <sheetName val="стр_512"/>
      <sheetName val="Форма_№2_руб_"/>
      <sheetName val="стр_260"/>
      <sheetName val="стр_626"/>
      <sheetName val="стр_515_рос_"/>
      <sheetName val="№10__КРА_Прочая_Реализация__"/>
      <sheetName val="№_11_КРА_Прочее_Приобретение"/>
      <sheetName val="стр_232"/>
      <sheetName val="стр__529(2)"/>
      <sheetName val="ПУ_№13_ОФА"/>
      <sheetName val="№12__КРА_Проценты"/>
      <sheetName val="стр_640"/>
      <sheetName val="стр_611"/>
      <sheetName val="ПУ_№3_OFA"/>
      <sheetName val="ПУ_№9_OFA"/>
      <sheetName val="стр_621_(1)"/>
      <sheetName val="ПУ_№8_OFA"/>
      <sheetName val="ПУ_№7_OFA"/>
      <sheetName val="стр_245"/>
      <sheetName val="стр_246_(1)"/>
      <sheetName val="стр_625_(1)"/>
      <sheetName val="стр_660_(2)"/>
      <sheetName val="стр_960"/>
      <sheetName val="cтр_253"/>
      <sheetName val="стр_627"/>
      <sheetName val="стр_630"/>
      <sheetName val="стр_624"/>
      <sheetName val="стр_625_(2)"/>
      <sheetName val="стр_623"/>
      <sheetName val="стр_251"/>
      <sheetName val="стр_650"/>
      <sheetName val="Lay-off_provision"/>
      <sheetName val="8180_(8181,8182)"/>
      <sheetName val="ДС_МЗК1"/>
      <sheetName val="клиенты_на_30_09(перв_источник)"/>
      <sheetName val="Исх_данные"/>
      <sheetName val="Кэш-фло_(текущий)"/>
      <sheetName val="Показ_Эфф_Инвест_"/>
      <sheetName val="АПК_реформа"/>
      <sheetName val="1_вариант__2009_"/>
      <sheetName val="Конс_"/>
      <sheetName val="Список_документов"/>
      <sheetName val="модель_(н)8"/>
      <sheetName val="модель_(в)8"/>
      <sheetName val="модель_(свод)8"/>
      <sheetName val="нефть_(2)8"/>
      <sheetName val="вода_(2)8"/>
      <sheetName val="свод_(2)8"/>
      <sheetName val="Сырье_и_материалы8"/>
      <sheetName val="Кап__ремонт8"/>
      <sheetName val="Капитализация_(ЗФ)8"/>
      <sheetName val="ЗФ_КР8"/>
      <sheetName val="Тек_ремонт8"/>
      <sheetName val="Технол_расходы8"/>
      <sheetName val="Приложение_связь8"/>
      <sheetName val="Транспорт_грузов8"/>
      <sheetName val="Ком_расходы8"/>
      <sheetName val="подготовка_кадров_28"/>
      <sheetName val="подгот_кадров_38"/>
      <sheetName val="под_кад8"/>
      <sheetName val="Охрана_окр_среды8"/>
      <sheetName val="Исп_природ_сырья8"/>
      <sheetName val="сод__и_лиц__автотр_8"/>
      <sheetName val="Другие_прочие_8"/>
      <sheetName val="Услуги_банков8"/>
      <sheetName val="почтово-канц__расходы8"/>
      <sheetName val="Сод_адм_зданий8"/>
      <sheetName val="юр_конслт_услуги8"/>
      <sheetName val="Социальная_сфера8"/>
      <sheetName val="Расх_на_кул_озд_мер_8"/>
      <sheetName val="Пр__соцвыплаты8"/>
      <sheetName val="Добыча_нефти45"/>
      <sheetName val="поставка_сравн135"/>
      <sheetName val="2_2_ОтклОТМ5"/>
      <sheetName val="1_3_2_ОТМ5"/>
      <sheetName val="6НК-cт_5"/>
      <sheetName val="из_сем5"/>
      <sheetName val="Спр__пласт5"/>
      <sheetName val="Спр__мест5"/>
      <sheetName val="Плата_за_загрязнение_5"/>
      <sheetName val="2008_ГСМ5"/>
      <sheetName val="Б_мчас_(П)4"/>
      <sheetName val="д_7_0014"/>
      <sheetName val="PP&amp;E_mvt_for_20034"/>
      <sheetName val="Cash_flow_2003_PBC4"/>
      <sheetName val="Ф_№103"/>
      <sheetName val="Mvmnt_(consolidated)1"/>
      <sheetName val="Mvmnt_CIP1"/>
      <sheetName val="стр_2341"/>
      <sheetName val="стр_2421"/>
      <sheetName val="стр_241(2)1"/>
      <sheetName val="стр_9501"/>
      <sheetName val="Загрузка_в_ХД1"/>
      <sheetName val="стр_5121"/>
      <sheetName val="Форма_№2_руб_1"/>
      <sheetName val="стр_2601"/>
      <sheetName val="стр_6261"/>
      <sheetName val="стр_515_рос_1"/>
      <sheetName val="№10__КРА_Прочая_Реализация__1"/>
      <sheetName val="№_11_КРА_Прочее_Приобретение1"/>
      <sheetName val="стр_2321"/>
      <sheetName val="стр__529(2)1"/>
      <sheetName val="ПУ_№13_ОФА1"/>
      <sheetName val="№12__КРА_Проценты1"/>
      <sheetName val="стр_6401"/>
      <sheetName val="стр_6111"/>
      <sheetName val="ПУ_№3_OFA1"/>
      <sheetName val="ПУ_№9_OFA1"/>
      <sheetName val="стр_621_(1)1"/>
      <sheetName val="ПУ_№8_OFA1"/>
      <sheetName val="ПУ_№7_OFA1"/>
      <sheetName val="стр_2451"/>
      <sheetName val="стр_246_(1)1"/>
      <sheetName val="стр_625_(1)1"/>
      <sheetName val="стр_660_(2)1"/>
      <sheetName val="стр_9601"/>
      <sheetName val="cтр_2531"/>
      <sheetName val="стр_6271"/>
      <sheetName val="стр_6301"/>
      <sheetName val="стр_6241"/>
      <sheetName val="стр_625_(2)1"/>
      <sheetName val="стр_6231"/>
      <sheetName val="стр_2511"/>
      <sheetName val="стр_6501"/>
      <sheetName val="Lay-off_provision1"/>
      <sheetName val="8180_(8181,8182)1"/>
      <sheetName val="ДС_МЗК2"/>
      <sheetName val="клиенты_на_30_09(перв_источник1"/>
      <sheetName val="Исх_данные1"/>
      <sheetName val="Кэш-фло_(текущий)1"/>
      <sheetName val="Показ_Эфф_Инвест_1"/>
      <sheetName val="АПК_реформа1"/>
      <sheetName val="1_вариант__2009_1"/>
      <sheetName val="Конс_1"/>
      <sheetName val="Список_документов1"/>
      <sheetName val="замерная 11"/>
      <sheetName val="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/>
      <sheetData sheetId="386" refreshError="1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 refreshError="1"/>
      <sheetData sheetId="64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2"/>
      <sheetName val="титфин"/>
      <sheetName val="Пр.М"/>
      <sheetName val="Ф7"/>
      <sheetName val="Баланс"/>
      <sheetName val="Ф10"/>
      <sheetName val="Пр1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Balance Sheet"/>
      <sheetName val="XREF"/>
      <sheetName val="Disclosure"/>
      <sheetName val="Movement"/>
      <sheetName val="3НК"/>
      <sheetName val="#ССЫЛКА"/>
      <sheetName val="ЦентрЗатр"/>
      <sheetName val="ЕдИзм"/>
      <sheetName val="Предпр"/>
      <sheetName val="д_7_001"/>
      <sheetName val="из_сем"/>
      <sheetName val="1_вариант__2009_"/>
      <sheetName val="Добыча_нефти4"/>
      <sheetName val="поставка_сравн13"/>
      <sheetName val="Список_документов"/>
      <sheetName val="ДС_МЗК"/>
      <sheetName val="Собственный_капитал"/>
      <sheetName val="Скорректир_РД_месяц_на_20_CF_Ca"/>
      <sheetName val="HKM_RTC_Crude_costs"/>
      <sheetName val="Read_me_first"/>
      <sheetName val="Threshold Table"/>
      <sheetName val="Б.мчас (П)"/>
      <sheetName val="2БО"/>
      <sheetName val="Преискурант"/>
      <sheetName val="1NK"/>
      <sheetName val="факс(2005-20гг.)"/>
      <sheetName val="gas1999"/>
      <sheetName val="год (2)"/>
      <sheetName val=""/>
      <sheetName val="Controls"/>
      <sheetName val="консалт"/>
      <sheetName val="ОборБалФормОтч"/>
      <sheetName val="ТитулЛистОт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 refreshError="1"/>
      <sheetData sheetId="90"/>
      <sheetData sheetId="91" refreshError="1"/>
      <sheetData sheetId="92"/>
      <sheetData sheetId="93"/>
      <sheetData sheetId="94"/>
      <sheetData sheetId="95" refreshError="1"/>
      <sheetData sheetId="96"/>
      <sheetData sheetId="97" refreshError="1"/>
      <sheetData sheetId="98"/>
      <sheetData sheetId="99" refreshError="1"/>
      <sheetData sheetId="100" refreshError="1"/>
      <sheetData sheetId="101"/>
      <sheetData sheetId="102" refreshError="1"/>
      <sheetData sheetId="103" refreshError="1"/>
      <sheetData sheetId="104"/>
      <sheetData sheetId="105" refreshError="1"/>
      <sheetData sheetId="106" refreshError="1"/>
      <sheetData sheetId="107"/>
      <sheetData sheetId="108"/>
      <sheetData sheetId="109" refreshError="1"/>
      <sheetData sheetId="110" refreshError="1"/>
      <sheetData sheetId="1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IFRS FS"/>
      <sheetName val="IS-Cash"/>
      <sheetName val="Loan"/>
      <sheetName val="Prelim Cost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breakdown"/>
      <sheetName val="P&amp;L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Настройки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Anlagevermögen"/>
      <sheetName val="Осн.показ"/>
      <sheetName val="L202 - КПСБ"/>
      <sheetName val="объекты обществаКокшетау"/>
      <sheetName val="Фин. пок-ли"/>
      <sheetName val="расш. себестоим."/>
      <sheetName val="расш реал"/>
      <sheetName val="расш ОАР"/>
      <sheetName val="Ф2"/>
      <sheetName val="Ф4"/>
      <sheetName val="CURCURS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EXR"/>
      <sheetName val="Вход.данные"/>
      <sheetName val="RSOILBAL"/>
      <sheetName val="Все_поԯ_x0000_缀_x0000__x0000__x0000_됀"/>
      <sheetName val="Пром1"/>
      <sheetName val="PP_E mvt for 2003"/>
      <sheetName val="план"/>
      <sheetName val="Сводная по цехам"/>
      <sheetName val="НР"/>
      <sheetName val="ОАР"/>
      <sheetName val="РР"/>
      <sheetName val="Все_по㐀ᕞഀ䞃԰_x0000_缀"/>
      <sheetName val="КОРП-1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MCC"/>
      <sheetName val="22"/>
      <sheetName val="Brand valuation"/>
      <sheetName val="SAPBEXfilters"/>
      <sheetName val="calc"/>
      <sheetName val="[ДБСП_02_ 2002.xls]___Syzdyk_22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ТитулЛистОтч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Все_по㐀ᕞഀ䞃԰"/>
      <sheetName val="ДИП проч"/>
      <sheetName val="ДМИР НОВЫЙ"/>
      <sheetName val="ДУП проч"/>
      <sheetName val="Тип пункта плана"/>
      <sheetName val="Все_по԰_x0000_缀_x0000__x0000__x0000_퐀"/>
      <sheetName val="IS"/>
      <sheetName val="Все_по예썘/_x0000_쀀_x001f__x0000_"/>
      <sheetName val="[ДБСП_02_ 2002.xls]___Syzdyk_34"/>
      <sheetName val="[ДБСП_02_ 2002.xls]___Syzdyk_33"/>
      <sheetName val="[ДБСП_02_ 2002.xls]___Syzdyk_39"/>
      <sheetName val="[ДБСП_02_ 2002.xls]___Syzdyk_35"/>
      <sheetName val="[ДБСП_02_ 2002.xls]___Syzdyk_36"/>
      <sheetName val="[ДБСП_02_ 2002.xls]___Syzdyk_37"/>
      <sheetName val="[ДБСП_02_ 2002.xls]___Syzdyk_38"/>
      <sheetName val="данн"/>
      <sheetName val="H"/>
      <sheetName val="2@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0"/>
      <sheetName val="рев ДФ (св)"/>
      <sheetName val="общ"/>
      <sheetName val="[ДБСП_02_ 2002.xls]___Syzdyk_40"/>
      <sheetName val="[ДБСП_02_ 2002.xls]___Syzdyk_41"/>
      <sheetName val="[ДБСП_02_ 2002.xls]___Syzdyk_42"/>
      <sheetName val="[ДБСП_02_ 2002.xls]___Syzdyk_43"/>
      <sheetName val="[ДБСП_02_ 2002.xls]___Syzdyk_54"/>
      <sheetName val="Input 2"/>
      <sheetName val="[ДБСП_02_ 2002.xls]___Syzdyk_44"/>
      <sheetName val="[ДБСП_02_ 2002.xls]___Syzdyk_45"/>
      <sheetName val="[ДБСП_02_ 2002.xls]___Syzdyk_46"/>
      <sheetName val="[ДБСП_02_ 2002.xls]___Syzdyk_49"/>
      <sheetName val="[ДБСП_02_ 2002.xls]___Syzdyk_47"/>
      <sheetName val="[ДБСП_02_ 2002.xls]___Syzdyk_48"/>
      <sheetName val="[ДБСП_02_ 2002.xls]___Syzdyk_50"/>
      <sheetName val="[ДБСП_02_ 2002.xls]___Syzdyk_51"/>
      <sheetName val="[ДБСП_02_ 2002.xls]___Syzdyk_53"/>
      <sheetName val="[ДБСП_02_ 2002.xls]___Syzdyk_52"/>
      <sheetName val="[ДБСП_02_ 2002.xls]___Syzdyk_55"/>
      <sheetName val="1NK"/>
      <sheetName val="Налоги"/>
      <sheetName val="[ДБСП_02_ 2002.xls]___Syzdyk_56"/>
      <sheetName val="[ДБСП_02_ 2002.xls]___Syzdyk_57"/>
      <sheetName val="[ДБСП_02_ 2002.xls]___Syzdyk_58"/>
      <sheetName val="[ДБСП_02_ 2002.xls]___Syzdyk_59"/>
      <sheetName val="[ДБСП_02_ 2002.xls]___Syzdyk_61"/>
      <sheetName val="[ДБСП_02_ 2002.xls]___Syzdyk_60"/>
      <sheetName val="[ДБСП_02_ 2002.xls]___Syzdyk_62"/>
      <sheetName val="[ДБСП_02_ 2002.xls]___Syzdyk_63"/>
      <sheetName val="[ДБСП_02_ 2002.xls]___Syzdyk_64"/>
      <sheetName val="[ДБСП_02_ 2002.xls]___Syzdyk_65"/>
      <sheetName val="[ДБСП_02_ 2002.xls]___Syzdyk_67"/>
      <sheetName val="[ДБСП_02_ 2002.xls]___Syzdyk_66"/>
      <sheetName val="[ДБСП_02_ 2002.xls]___Syzdyk_69"/>
      <sheetName val="[ДБСП_02_ 2002.xls]___Syzdyk_68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7.аффил"/>
      <sheetName val="8.банк"/>
      <sheetName val="10.ОСГПО"/>
      <sheetName val="6.повыш квалиф"/>
      <sheetName val="3.Командировоч"/>
      <sheetName val="11.материалы"/>
      <sheetName val="4.представит"/>
      <sheetName val="12.проч"/>
      <sheetName val="5.связь"/>
      <sheetName val="9.соцпрог"/>
      <sheetName val="1. ФОТ"/>
      <sheetName val="спецпит,проездн."/>
      <sheetName val="начислено"/>
      <sheetName val="Добыча_нефти45"/>
      <sheetName val="Продактс_капвл5"/>
      <sheetName val="поставка_сравн135"/>
      <sheetName val="Капвл_всего5"/>
      <sheetName val="Инв_Прог225"/>
      <sheetName val="Все_пок23_245"/>
      <sheetName val="План_закупок3"/>
      <sheetName val="Командировочные_расходы3"/>
      <sheetName val="12_из_57_АЗС3"/>
      <sheetName val="МО_00123"/>
      <sheetName val="из_сем5"/>
      <sheetName val="__2_3_25"/>
      <sheetName val="0__Данные3"/>
      <sheetName val="аренда_цс3"/>
      <sheetName val="пр_6_дох3"/>
      <sheetName val="мат_расходы3"/>
      <sheetName val="Налоги_на_транспорт3"/>
      <sheetName val="6_NK3"/>
      <sheetName val="Сдача_3"/>
      <sheetName val="ДБСП_02__20023"/>
      <sheetName val="свод2010г_по_гр_3"/>
      <sheetName val="Статьи_затрат3"/>
      <sheetName val="14_1_2_2_(Услуги_связи)3"/>
      <sheetName val="Income_$3"/>
      <sheetName val="3_ФОТ3"/>
      <sheetName val="2а_(4)3"/>
      <sheetName val="выданы_таб_№_(от_25_01_12_ОК)3"/>
      <sheetName val="по_2007_году_план_на_2008_год3"/>
      <sheetName val="Изменяемые_данные3"/>
      <sheetName val="расчет_ГСМ_НА_2013Г3"/>
      <sheetName val="Страхование_ГПО_охр_23"/>
      <sheetName val="канат_прод_3"/>
      <sheetName val="исп_см_3"/>
      <sheetName val="Financial_ratios_А33"/>
      <sheetName val="факт_2005_г_3"/>
      <sheetName val="balans_33"/>
      <sheetName val="1_411_13"/>
      <sheetName val="Ден_потоки3"/>
      <sheetName val="Haul_cons3"/>
      <sheetName val="Распределение_прибыли3"/>
      <sheetName val="PP&amp;E_mvt_for_20033"/>
      <sheetName val="SUN_TB3"/>
      <sheetName val="7_13"/>
      <sheetName val="Лист1_(3)3"/>
      <sheetName val="на_31_12_07_(4)3"/>
      <sheetName val="CIP_Dec_20063"/>
      <sheetName val="C-Total_Market3"/>
      <sheetName val="I-Demand_Drivers3"/>
      <sheetName val="2_2_ОтклОТМ3"/>
      <sheetName val="1_3_2_ОТМ3"/>
      <sheetName val="д_7_0013"/>
      <sheetName val="3БК_Инвестиции3"/>
      <sheetName val="2008_ГСМ3"/>
      <sheetName val="Плата_за_загрязнение_3"/>
      <sheetName val="26_04_2013_(2)3"/>
      <sheetName val="СВОД_Логистика3"/>
      <sheetName val="Treatment_Summary3"/>
      <sheetName val="4_Налоги1"/>
      <sheetName val="ремонт_253"/>
      <sheetName val="PR_CN3"/>
      <sheetName val="__2_3_26"/>
      <sheetName val="Кабельная_продукция2"/>
      <sheetName val="Ком_плат2"/>
      <sheetName val="SAD_Schedule1"/>
      <sheetName val="расчет_прибыли1"/>
      <sheetName val="ГПЗ_ПОСД_Способ_закупок1"/>
      <sheetName val="ДС_МЗК1"/>
      <sheetName val="H3_100_Rollforward1"/>
      <sheetName val="GAAP_TB_31_12_01__detail_p&amp;l1"/>
      <sheetName val="РСза_6-м_20121"/>
      <sheetName val="Отд_расх1"/>
      <sheetName val="стр_145_рос__исп1"/>
      <sheetName val="CPI"/>
      <sheetName val="[ДБСП_02_ 2002.xls]___Syzdyk_74"/>
      <sheetName val="[ДБСП_02_ 2002.xls]___Syzdyk_70"/>
      <sheetName val="[ДБСП_02_ 2002.xls]___Syzdyk_71"/>
      <sheetName val="[ДБСП_02_ 2002.xls]___Syzdyk_72"/>
      <sheetName val="[ДБСП_02_ 2002.xls]___Syzdyk_73"/>
      <sheetName val="[ДБСП_02_ 2002.xls]___Syzdyk_76"/>
      <sheetName val="[ДБСП_02_ 2002.xls]___Syzdyk_75"/>
      <sheetName val="[ДБСП_02_ 2002.xls]___Syzdyk_77"/>
      <sheetName val="[ДБСП_02_ 2002.xls]___Syzdyk_79"/>
      <sheetName val="[ДБСП_02_ 2002.xls]___Syzdyk_78"/>
      <sheetName val="[ДБСП_02_ 2002.xls]___Syzdyk_81"/>
      <sheetName val="[ДБСП_02_ 2002.xls]___Syzdyk_80"/>
      <sheetName val="[ДБСП_02_ 2002.xls]___Syzdyk_83"/>
      <sheetName val="[ДБСП_02_ 2002.xls]___Syzdyk_82"/>
      <sheetName val="Схема доплат"/>
      <sheetName val="Повышающие коэф ОМГ"/>
      <sheetName val="TARIF2"/>
      <sheetName val="17-21 апреля"/>
      <sheetName val="Все_поက_x0000_퀀ѫ爃䅄/"/>
      <sheetName val="показатели"/>
      <sheetName val="Лист4"/>
      <sheetName val="Лист1 (2)"/>
      <sheetName val="[ДБСП_02_ 2002.xls]___Syzdyk_84"/>
      <sheetName val="[ДБСП_02_ 2002.xls]___Syzdyk_88"/>
      <sheetName val="[ДБСП_02_ 2002.xls]___Syzdyk_87"/>
      <sheetName val="[ДБСП_02_ 2002.xls]___Syzdyk_85"/>
      <sheetName val="[ДБСП_02_ 2002.xls]___Syzdyk_86"/>
      <sheetName val="[ДБСП_02_ 2002.xls]___Syzdyk_89"/>
      <sheetName val="[ДБСП_02_ 2002.xls]___Syzdyk_90"/>
      <sheetName val="[ДБСП_02_ 2002.xls]___Syzdyk_91"/>
      <sheetName val="лим_пр _затр"/>
      <sheetName val="Все_по예썘/"/>
      <sheetName val="___Syzdykbaeva__________Docum_2"/>
      <sheetName val="___Syzdykbaeva__________Docum_3"/>
      <sheetName val="[ДБСП_02_ 2002.xls]___Syzdy_204"/>
      <sheetName val="[ДБСП_02_ 2002.xls]___Syzdyk_95"/>
      <sheetName val="[ДБСП_02_ 2002.xls]___Syzdyk_92"/>
      <sheetName val="[ДБСП_02_ 2002.xls]___Syzdyk_93"/>
      <sheetName val="[ДБСП_02_ 2002.xls]___Syzdyk_94"/>
      <sheetName val="[ДБСП_02_ 2002.xls]___Syzdyk_97"/>
      <sheetName val="[ДБСП_02_ 2002.xls]___Syzdyk_96"/>
      <sheetName val="[ДБСП_02_ 2002.xls]___Syzdy_104"/>
      <sheetName val="[ДБСП_02_ 2002.xls]___Syzdyk_98"/>
      <sheetName val="[ДБСП_02_ 2002.xls]___Syzdyk_99"/>
      <sheetName val="[ДБСП_02_ 2002.xls]___Syzdy_100"/>
      <sheetName val="[ДБСП_02_ 2002.xls]___Syzdy_101"/>
      <sheetName val="[ДБСП_02_ 2002.xls]___Syzdy_102"/>
      <sheetName val="[ДБСП_02_ 2002.xls]___Syzdy_103"/>
      <sheetName val="[ДБСП_02_ 2002.xls]___Syzdy_106"/>
      <sheetName val="[ДБСП_02_ 2002.xls]___Syzdy_105"/>
      <sheetName val="[ДБСП_02_ 2002.xls]___Syzdy_109"/>
      <sheetName val="[ДБСП_02_ 2002.xls]___Syzdy_107"/>
      <sheetName val="[ДБСП_02_ 2002.xls]___Syzdy_108"/>
      <sheetName val="[ДБСП_02_ 2002.xls]___Syzdy_113"/>
      <sheetName val="[ДБСП_02_ 2002.xls]___Syzdy_110"/>
      <sheetName val="[ДБСП_02_ 2002.xls]___Syzdy_111"/>
      <sheetName val="[ДБСП_02_ 2002.xls]___Syzdy_112"/>
      <sheetName val="[ДБСП_02_ 2002.xls]___Syzdy_115"/>
      <sheetName val="[ДБСП_02_ 2002.xls]___Syzdy_114"/>
      <sheetName val="[ДБСП_02_ 2002.xls]___Syzdy_117"/>
      <sheetName val="[ДБСП_02_ 2002.xls]___Syzdy_116"/>
      <sheetName val="[ДБСП_02_ 2002.xls]___Syzdy_123"/>
      <sheetName val="[ДБСП_02_ 2002.xls]___Syzdy_119"/>
      <sheetName val="[ДБСП_02_ 2002.xls]___Syzdy_118"/>
      <sheetName val="[ДБСП_02_ 2002.xls]___Syzdy_120"/>
      <sheetName val="[ДБСП_02_ 2002.xls]___Syzdy_121"/>
      <sheetName val="[ДБСП_02_ 2002.xls]___Syzdy_122"/>
      <sheetName val="[ДБСП_02_ 2002.xls]___Syzdy_125"/>
      <sheetName val="[ДБСП_02_ 2002.xls]___Syzdy_124"/>
      <sheetName val="[ДБСП_02_ 2002.xls]___Syzdy_126"/>
      <sheetName val="[ДБСП_02_ 2002.xls]___Syzdy_127"/>
      <sheetName val="[ДБСП_02_ 2002.xls]___Syzdy_129"/>
      <sheetName val="[ДБСП_02_ 2002.xls]___Syzdy_128"/>
      <sheetName val="[ДБСП_02_ 2002.xls]___Syzdy_130"/>
      <sheetName val="[ДБСП_02_ 2002.xls]___Syzdy_131"/>
      <sheetName val="[ДБСП_02_ 2002.xls]___Syzdy_134"/>
      <sheetName val="[ДБСП_02_ 2002.xls]___Syzdy_133"/>
      <sheetName val="[ДБСП_02_ 2002.xls]___Syzdy_132"/>
      <sheetName val="[ДБСП_02_ 2002.xls]___Syzdy_139"/>
      <sheetName val="[ДБСП_02_ 2002.xls]___Syzdy_135"/>
      <sheetName val="[ДБСП_02_ 2002.xls]___Syzdy_136"/>
      <sheetName val="[ДБСП_02_ 2002.xls]___Syzdy_137"/>
      <sheetName val="[ДБСП_02_ 2002.xls]___Syzdy_138"/>
      <sheetName val="[ДБСП_02_ 2002.xls]___Syzdy_168"/>
      <sheetName val="[ДБСП_02_ 2002.xls]___Syzdy_140"/>
      <sheetName val="[ДБСП_02_ 2002.xls]___Syzdy_145"/>
      <sheetName val="[ДБСП_02_ 2002.xls]___Syzdy_141"/>
      <sheetName val="[ДБСП_02_ 2002.xls]___Syzdy_142"/>
      <sheetName val="[ДБСП_02_ 2002.xls]___Syzdy_143"/>
      <sheetName val="[ДБСП_02_ 2002.xls]___Syzdy_144"/>
      <sheetName val="[ДБСП_02_ 2002.xls]___Syzdy_151"/>
      <sheetName val="[ДБСП_02_ 2002.xls]___Syzdy_150"/>
      <sheetName val="[ДБСП_02_ 2002.xls]___Syzdy_146"/>
      <sheetName val="[ДБСП_02_ 2002.xls]___Syzdy_147"/>
      <sheetName val="[ДБСП_02_ 2002.xls]___Syzdy_148"/>
      <sheetName val="[ДБСП_02_ 2002.xls]___Syzdy_149"/>
      <sheetName val="[ДБСП_02_ 2002.xls]___Syzdy_152"/>
      <sheetName val="[ДБСП_02_ 2002.xls]___Syzdy_154"/>
      <sheetName val="[ДБСП_02_ 2002.xls]___Syzdy_153"/>
      <sheetName val="[ДБСП_02_ 2002.xls]___Syzdy_157"/>
      <sheetName val="[ДБСП_02_ 2002.xls]___Syzdy_155"/>
      <sheetName val="[ДБСП_02_ 2002.xls]___Syzdy_156"/>
      <sheetName val="[ДБСП_02_ 2002.xls]___Syzdy_158"/>
      <sheetName val="[ДБСП_02_ 2002.xls]___Syzdy_159"/>
      <sheetName val="[ДБСП_02_ 2002.xls]___Syzdy_160"/>
      <sheetName val="[ДБСП_02_ 2002.xls]___Syzdy_161"/>
      <sheetName val="[ДБСП_02_ 2002.xls]___Syzdy_163"/>
      <sheetName val="[ДБСП_02_ 2002.xls]___Syzdy_162"/>
      <sheetName val="[ДБСП_02_ 2002.xls]___Syzdy_164"/>
      <sheetName val="[ДБСП_02_ 2002.xls]___Syzdy_165"/>
      <sheetName val="[ДБСП_02_ 2002.xls]___Syzdy_166"/>
      <sheetName val="[ДБСП_02_ 2002.xls]___Syzdy_167"/>
      <sheetName val="[ДБСП_02_ 2002.xls]___Syzdy_169"/>
      <sheetName val="[ДБСП_02_ 2002.xls]___Syzdy_172"/>
      <sheetName val="[ДБСП_02_ 2002.xls]___Syzdy_170"/>
      <sheetName val="[ДБСП_02_ 2002.xls]___Syzdy_171"/>
      <sheetName val="[ДБСП_02_ 2002.xls]___Syzdy_173"/>
      <sheetName val="[ДБСП_02_ 2002.xls]___Syzdy_175"/>
      <sheetName val="[ДБСП_02_ 2002.xls]___Syzdy_174"/>
      <sheetName val="[ДБСП_02_ 2002.xls]___Syzdy_176"/>
      <sheetName val="[ДБСП_02_ 2002.xls]___Syzdy_177"/>
      <sheetName val="[ДБСП_02_ 2002.xls]___Syzdy_179"/>
      <sheetName val="[ДБСП_02_ 2002.xls]___Syzdy_178"/>
      <sheetName val="[ДБСП_02_ 2002.xls]___Syzdy_180"/>
      <sheetName val="[ДБСП_02_ 2002.xls]___Syzdy_191"/>
      <sheetName val="[ДБСП_02_ 2002.xls]___Syzdy_187"/>
      <sheetName val="[ДБСП_02_ 2002.xls]___Syzdy_181"/>
      <sheetName val="[ДБСП_02_ 2002.xls]___Syzdy_182"/>
      <sheetName val="[ДБСП_02_ 2002.xls]___Syzdy_183"/>
      <sheetName val="[ДБСП_02_ 2002.xls]___Syzdy_184"/>
      <sheetName val="[ДБСП_02_ 2002.xls]___Syzdy_185"/>
      <sheetName val="[ДБСП_02_ 2002.xls]___Syzdy_186"/>
      <sheetName val="[ДБСП_02_ 2002.xls]___Syzdy_188"/>
      <sheetName val="[ДБСП_02_ 2002.xls]___Syzdy_189"/>
      <sheetName val="[ДБСП_02_ 2002.xls]___Syzdy_190"/>
      <sheetName val="[ДБСП_02_ 2002.xls]___Syzdy_192"/>
      <sheetName val="[ДБСП_02_ 2002.xls]___Syzdy_193"/>
      <sheetName val="[ДБСП_02_ 2002.xls]___Syzdy_194"/>
      <sheetName val="[ДБСП_02_ 2002.xls]___Syzdy_195"/>
      <sheetName val="[ДБСП_02_ 2002.xls]___Syzdy_196"/>
      <sheetName val="[ДБСП_02_ 2002.xls]___Syzdy_197"/>
      <sheetName val="[ДБСП_02_ 2002.xls]___Syzdy_198"/>
      <sheetName val="[ДБСП_02_ 2002.xls]___Syzdy_199"/>
      <sheetName val="[ДБСП_02_ 2002.xls]___Syzdy_200"/>
      <sheetName val="[ДБСП_02_ 2002.xls]___Syzdy_201"/>
      <sheetName val="[ДБСП_02_ 2002.xls]___Syzdy_202"/>
      <sheetName val="[ДБСП_02_ 2002.xls]___Syzdy_203"/>
      <sheetName val="[ДБСП_02_ 2002.xls]___Syzdy_205"/>
      <sheetName val="[ДБСП_02_ 2002.xls]___Syzdy_206"/>
      <sheetName val="[ДБСП_02_ 2002.xls]___Syzdy_207"/>
      <sheetName val="[ДБСП_02_ 2002.xls]___Syzdy_208"/>
      <sheetName val="[ДБСП_02_ 2002.xls]___Syzdy_214"/>
      <sheetName val="[ДБСП_02_ 2002.xls]___Syzdy_209"/>
      <sheetName val="[ДБСП_02_ 2002.xls]___Syzdy_210"/>
      <sheetName val="[ДБСП_02_ 2002.xls]___Syzdy_211"/>
      <sheetName val="[ДБСП_02_ 2002.xls]___Syzdy_212"/>
      <sheetName val="[ДБСП_02_ 2002.xls]___Syzdy_213"/>
      <sheetName val="[ДБСП_02_ 2002.xls]___Syzdy_246"/>
      <sheetName val="[ДБСП_02_ 2002.xls]___Syzdy_241"/>
      <sheetName val="[ДБСП_02_ 2002.xls]___Syzdy_233"/>
      <sheetName val="[ДБСП_02_ 2002.xls]___Syzdy_215"/>
      <sheetName val="[ДБСП_02_ 2002.xls]___Syzdy_217"/>
      <sheetName val="[ДБСП_02_ 2002.xls]___Syzdy_216"/>
      <sheetName val="[ДБСП_02_ 2002.xls]___Syzdy_228"/>
      <sheetName val="[ДБСП_02_ 2002.xls]___Syzdy_218"/>
      <sheetName val="[ДБСП_02_ 2002.xls]___Syzdy_219"/>
      <sheetName val="[ДБСП_02_ 2002.xls]___Syzdy_220"/>
      <sheetName val="[ДБСП_02_ 2002.xls]___Syzdy_221"/>
      <sheetName val="[ДБСП_02_ 2002.xls]___Syzdy_222"/>
      <sheetName val="[ДБСП_02_ 2002.xls]___Syzdy_224"/>
      <sheetName val="[ДБСП_02_ 2002.xls]___Syzdy_223"/>
      <sheetName val="[ДБСП_02_ 2002.xls]___Syzdy_227"/>
      <sheetName val="[ДБСП_02_ 2002.xls]___Syzdy_226"/>
      <sheetName val="[ДБСП_02_ 2002.xls]___Syzdy_225"/>
      <sheetName val="[ДБСП_02_ 2002.xls]___Syzdy_230"/>
      <sheetName val="[ДБСП_02_ 2002.xls]___Syzdy_229"/>
      <sheetName val="[ДБСП_02_ 2002.xls]___Syzdy_231"/>
      <sheetName val="[ДБСП_02_ 2002.xls]___Syzdy_232"/>
      <sheetName val="[ДБСП_02_ 2002.xls]___Syzdy_235"/>
      <sheetName val="[ДБСП_02_ 2002.xls]___Syzdy_234"/>
      <sheetName val="[ДБСП_02_ 2002.xls]___Syzdy_236"/>
      <sheetName val="[ДБСП_02_ 2002.xls]___Syzdy_239"/>
      <sheetName val="[ДБСП_02_ 2002.xls]___Syzdy_237"/>
      <sheetName val="[ДБСП_02_ 2002.xls]___Syzdy_238"/>
      <sheetName val="[ДБСП_02_ 2002.xls]___Syzdy_240"/>
      <sheetName val="[ДБСП_02_ 2002.xls]___Syzdy_242"/>
      <sheetName val="[ДБСП_02_ 2002.xls]___Syzdy_243"/>
      <sheetName val="[ДБСП_02_ 2002.xls]___Syzdy_244"/>
      <sheetName val="[ДБСП_02_ 2002.xls]___Syzdy_245"/>
      <sheetName val="[ДБСП_02_ 2002.xls]___Syzdy_247"/>
      <sheetName val="[ДБСП_02_ 2002.xls]___Syzdy_249"/>
      <sheetName val="[ДБСП_02_ 2002.xls]___Syzdy_248"/>
      <sheetName val="[ДБСП_02_ 2002.xls]___Syzdy_250"/>
      <sheetName val="[ДБСП_02_ 2002.xls]___Syzdy_251"/>
      <sheetName val="материалы"/>
      <sheetName val="КОНФИГУРАЦИЯ"/>
      <sheetName val="Курс"/>
      <sheetName val="Консол_ф1"/>
      <sheetName val="Все_поက"/>
      <sheetName val="все-доб.осн ГТМ (+-) (2)"/>
      <sheetName val="pip.summ."/>
      <sheetName val="LEAD"/>
      <sheetName val="Rollforward"/>
      <sheetName val="ИП_ДО_БЛ "/>
      <sheetName val="макропоказ"/>
      <sheetName val="[ДБСП_02_ 2002.xls]___Syzdy_266"/>
      <sheetName val="[ДБСП_02_ 2002.xls]___Syzdy_265"/>
      <sheetName val="[ДБСП_02_ 2002.xls]___Syzdy_257"/>
      <sheetName val="[ДБСП_02_ 2002.xls]___Syzdy_254"/>
      <sheetName val="[ДБСП_02_ 2002.xls]___Syzdy_252"/>
      <sheetName val="[ДБСП_02_ 2002.xls]___Syzdy_253"/>
      <sheetName val="[ДБСП_02_ 2002.xls]___Syzdy_255"/>
      <sheetName val="[ДБСП_02_ 2002.xls]___Syzdy_256"/>
      <sheetName val="[ДБСП_02_ 2002.xls]___Syzdy_258"/>
      <sheetName val="[ДБСП_02_ 2002.xls]___Syzdy_260"/>
      <sheetName val="[ДБСП_02_ 2002.xls]___Syzdy_259"/>
      <sheetName val="[ДБСП_02_ 2002.xls]___Syzdy_261"/>
      <sheetName val="[ДБСП_02_ 2002.xls]___Syzdy_262"/>
      <sheetName val="[ДБСП_02_ 2002.xls]___Syzdy_263"/>
      <sheetName val="[ДБСП_02_ 2002.xls]___Syzdy_264"/>
      <sheetName val="[ДБСП_02_ 2002.xls]___Syzdy_267"/>
      <sheetName val="[ДБСП_02_ 2002.xls]___Syzdy_268"/>
      <sheetName val="[ДБСП_02_ 2002.xls]___Syzdy_287"/>
      <sheetName val="[ДБСП_02_ 2002.xls]___Syzdy_283"/>
      <sheetName val="[ДБСП_02_ 2002.xls]___Syzdy_280"/>
      <sheetName val="[ДБСП_02_ 2002.xls]___Syzdy_269"/>
      <sheetName val="[ДБСП_02_ 2002.xls]___Syzdy_270"/>
      <sheetName val="[ДБСП_02_ 2002.xls]___Syzdy_271"/>
      <sheetName val="[ДБСП_02_ 2002.xls]___Syzdy_272"/>
      <sheetName val="[ДБСП_02_ 2002.xls]___Syzdy_273"/>
      <sheetName val="[ДБСП_02_ 2002.xls]___Syzdy_274"/>
      <sheetName val="[ДБСП_02_ 2002.xls]___Syzdy_275"/>
      <sheetName val="[ДБСП_02_ 2002.xls]___Syzdy_276"/>
      <sheetName val="[ДБСП_02_ 2002.xls]___Syzdy_277"/>
      <sheetName val="[ДБСП_02_ 2002.xls]___Syzdy_279"/>
      <sheetName val="[ДБСП_02_ 2002.xls]___Syzdy_278"/>
      <sheetName val="[ДБСП_02_ 2002.xls]___Syzdy_281"/>
      <sheetName val="[ДБСП_02_ 2002.xls]___Syzdy_282"/>
      <sheetName val="[ДБСП_02_ 2002.xls]___Syzdy_284"/>
      <sheetName val="[ДБСП_02_ 2002.xls]___Syzdy_285"/>
      <sheetName val="[ДБСП_02_ 2002.xls]___Syzdy_286"/>
      <sheetName val="[ДБСП_02_ 2002.xls]___Syzdy_288"/>
      <sheetName val="[ДБСП_02_ 2002.xls]___Syzdy_289"/>
      <sheetName val="[ДБСП_02_ 2002.xls]___Syzdy_290"/>
      <sheetName val="[ДБСП_02_ 2002.xls]___Syzdy_292"/>
      <sheetName val="[ДБСП_02_ 2002.xls]___Syzdy_291"/>
      <sheetName val="[ДБСП_02_ 2002.xls]___Syzdy_294"/>
      <sheetName val="[ДБСП_02_ 2002.xls]___Syzdy_293"/>
      <sheetName val="Product Assumptions"/>
      <sheetName val="объемы"/>
      <sheetName val="Вход"/>
      <sheetName val="[ДБСП_02_ 2002.xls]___Syzdy_304"/>
      <sheetName val="[ДБСП_02_ 2002.xls]___Syzdy_297"/>
      <sheetName val="[ДБСП_02_ 2002.xls]___Syzdy_295"/>
      <sheetName val="[ДБСП_02_ 2002.xls]___Syzdy_296"/>
      <sheetName val="[ДБСП_02_ 2002.xls]___Syzdy_301"/>
      <sheetName val="[ДБСП_02_ 2002.xls]___Syzdy_298"/>
      <sheetName val="[ДБСП_02_ 2002.xls]___Syzdy_299"/>
      <sheetName val="[ДБСП_02_ 2002.xls]___Syzdy_300"/>
      <sheetName val="[ДБСП_02_ 2002.xls]___Syzdy_302"/>
      <sheetName val="[ДБСП_02_ 2002.xls]___Syzdy_303"/>
      <sheetName val="[ДБСП_02_ 2002.xls]___Syzdy_305"/>
      <sheetName val="[ДБСП_02_ 2002.xls]___Syzdy_306"/>
      <sheetName val="ТЭП_август_2003"/>
      <sheetName val="хим.реаг."/>
      <sheetName val="бур рукова"/>
      <sheetName val="БПО"/>
      <sheetName val="хим_реаг_"/>
      <sheetName val="бур_рукова"/>
      <sheetName val="инструм КРС."/>
      <sheetName val="Tax Movement"/>
      <sheetName val="Summary &amp; Variables"/>
      <sheetName val="BS &amp; IS"/>
      <sheetName val="Исх_данные"/>
      <sheetName val="распределение модели"/>
      <sheetName val="2"/>
      <sheetName val="Оглавление"/>
      <sheetName val="Фин 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>
        <row r="1">
          <cell r="G1" t="str">
            <v xml:space="preserve"> </v>
          </cell>
        </row>
      </sheetData>
      <sheetData sheetId="55">
        <row r="1">
          <cell r="G1">
            <v>0</v>
          </cell>
        </row>
      </sheetData>
      <sheetData sheetId="56">
        <row r="1">
          <cell r="G1">
            <v>0</v>
          </cell>
        </row>
      </sheetData>
      <sheetData sheetId="57">
        <row r="1">
          <cell r="G1" t="str">
            <v xml:space="preserve"> </v>
          </cell>
        </row>
      </sheetData>
      <sheetData sheetId="58">
        <row r="1">
          <cell r="G1">
            <v>0</v>
          </cell>
        </row>
      </sheetData>
      <sheetData sheetId="59">
        <row r="1">
          <cell r="G1" t="str">
            <v xml:space="preserve"> </v>
          </cell>
        </row>
      </sheetData>
      <sheetData sheetId="60">
        <row r="1">
          <cell r="G1">
            <v>0</v>
          </cell>
        </row>
      </sheetData>
      <sheetData sheetId="61">
        <row r="1">
          <cell r="G1" t="str">
            <v xml:space="preserve"> </v>
          </cell>
        </row>
      </sheetData>
      <sheetData sheetId="62">
        <row r="1">
          <cell r="G1">
            <v>0</v>
          </cell>
        </row>
      </sheetData>
      <sheetData sheetId="63">
        <row r="1">
          <cell r="G1">
            <v>0</v>
          </cell>
        </row>
      </sheetData>
      <sheetData sheetId="64">
        <row r="1">
          <cell r="G1" t="str">
            <v xml:space="preserve"> </v>
          </cell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>
        <row r="1">
          <cell r="G1">
            <v>0</v>
          </cell>
        </row>
      </sheetData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>
        <row r="1">
          <cell r="G1">
            <v>0</v>
          </cell>
        </row>
      </sheetData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1">
          <cell r="G1" t="str">
            <v xml:space="preserve"> </v>
          </cell>
        </row>
      </sheetData>
      <sheetData sheetId="181">
        <row r="1">
          <cell r="G1">
            <v>0</v>
          </cell>
        </row>
      </sheetData>
      <sheetData sheetId="182">
        <row r="1">
          <cell r="G1" t="str">
            <v xml:space="preserve"> </v>
          </cell>
        </row>
      </sheetData>
      <sheetData sheetId="183">
        <row r="1">
          <cell r="G1">
            <v>0</v>
          </cell>
        </row>
      </sheetData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1">
          <cell r="G1" t="str">
            <v xml:space="preserve"> </v>
          </cell>
        </row>
      </sheetData>
      <sheetData sheetId="204">
        <row r="1">
          <cell r="G1">
            <v>0</v>
          </cell>
        </row>
      </sheetData>
      <sheetData sheetId="205">
        <row r="1">
          <cell r="G1" t="str">
            <v xml:space="preserve"> </v>
          </cell>
        </row>
      </sheetData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>
        <row r="1">
          <cell r="G1">
            <v>0</v>
          </cell>
        </row>
      </sheetData>
      <sheetData sheetId="216">
        <row r="1">
          <cell r="G1">
            <v>0</v>
          </cell>
        </row>
      </sheetData>
      <sheetData sheetId="217">
        <row r="1">
          <cell r="G1">
            <v>0</v>
          </cell>
        </row>
      </sheetData>
      <sheetData sheetId="218">
        <row r="1">
          <cell r="G1" t="str">
            <v xml:space="preserve"> </v>
          </cell>
        </row>
      </sheetData>
      <sheetData sheetId="219">
        <row r="1">
          <cell r="G1" t="str">
            <v/>
          </cell>
        </row>
      </sheetData>
      <sheetData sheetId="220">
        <row r="1">
          <cell r="G1">
            <v>0</v>
          </cell>
        </row>
      </sheetData>
      <sheetData sheetId="221">
        <row r="1">
          <cell r="G1">
            <v>0</v>
          </cell>
        </row>
      </sheetData>
      <sheetData sheetId="222">
        <row r="1">
          <cell r="G1" t="str">
            <v xml:space="preserve"> </v>
          </cell>
        </row>
      </sheetData>
      <sheetData sheetId="223">
        <row r="1">
          <cell r="G1" t="str">
            <v/>
          </cell>
        </row>
      </sheetData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>
        <row r="1">
          <cell r="G1">
            <v>0</v>
          </cell>
        </row>
      </sheetData>
      <sheetData sheetId="249">
        <row r="1">
          <cell r="G1">
            <v>0</v>
          </cell>
        </row>
      </sheetData>
      <sheetData sheetId="250">
        <row r="1">
          <cell r="G1">
            <v>0</v>
          </cell>
        </row>
      </sheetData>
      <sheetData sheetId="251">
        <row r="1">
          <cell r="G1">
            <v>0</v>
          </cell>
        </row>
      </sheetData>
      <sheetData sheetId="252">
        <row r="1">
          <cell r="G1">
            <v>0</v>
          </cell>
        </row>
      </sheetData>
      <sheetData sheetId="253">
        <row r="1">
          <cell r="G1">
            <v>0</v>
          </cell>
        </row>
      </sheetData>
      <sheetData sheetId="254">
        <row r="1">
          <cell r="G1">
            <v>0</v>
          </cell>
        </row>
      </sheetData>
      <sheetData sheetId="255">
        <row r="1">
          <cell r="G1">
            <v>0</v>
          </cell>
        </row>
      </sheetData>
      <sheetData sheetId="256">
        <row r="1">
          <cell r="G1">
            <v>0</v>
          </cell>
        </row>
      </sheetData>
      <sheetData sheetId="257">
        <row r="1">
          <cell r="G1">
            <v>0</v>
          </cell>
        </row>
      </sheetData>
      <sheetData sheetId="258">
        <row r="1">
          <cell r="G1">
            <v>0</v>
          </cell>
        </row>
      </sheetData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>
            <v>0</v>
          </cell>
        </row>
      </sheetData>
      <sheetData sheetId="263">
        <row r="1">
          <cell r="G1">
            <v>0</v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>
            <v>0</v>
          </cell>
        </row>
      </sheetData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>
        <row r="1">
          <cell r="G1">
            <v>0</v>
          </cell>
        </row>
      </sheetData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>
        <row r="1">
          <cell r="G1" t="str">
            <v/>
          </cell>
        </row>
      </sheetData>
      <sheetData sheetId="571">
        <row r="1">
          <cell r="G1" t="str">
            <v/>
          </cell>
        </row>
      </sheetData>
      <sheetData sheetId="572">
        <row r="1">
          <cell r="G1">
            <v>0</v>
          </cell>
        </row>
      </sheetData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>
        <row r="1">
          <cell r="G1">
            <v>0</v>
          </cell>
        </row>
      </sheetData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>
        <row r="1">
          <cell r="G1">
            <v>0</v>
          </cell>
        </row>
      </sheetData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>
        <row r="1">
          <cell r="G1">
            <v>0</v>
          </cell>
        </row>
      </sheetData>
      <sheetData sheetId="597">
        <row r="1">
          <cell r="G1" t="str">
            <v xml:space="preserve"> </v>
          </cell>
        </row>
      </sheetData>
      <sheetData sheetId="598">
        <row r="1">
          <cell r="G1">
            <v>0</v>
          </cell>
        </row>
      </sheetData>
      <sheetData sheetId="599">
        <row r="1">
          <cell r="G1">
            <v>0</v>
          </cell>
        </row>
      </sheetData>
      <sheetData sheetId="600">
        <row r="1">
          <cell r="G1" t="str">
            <v/>
          </cell>
        </row>
      </sheetData>
      <sheetData sheetId="601">
        <row r="1">
          <cell r="G1" t="str">
            <v/>
          </cell>
        </row>
      </sheetData>
      <sheetData sheetId="602">
        <row r="1">
          <cell r="G1" t="str">
            <v/>
          </cell>
        </row>
      </sheetData>
      <sheetData sheetId="603">
        <row r="1">
          <cell r="G1" t="str">
            <v/>
          </cell>
        </row>
      </sheetData>
      <sheetData sheetId="604">
        <row r="1">
          <cell r="G1" t="str">
            <v/>
          </cell>
        </row>
      </sheetData>
      <sheetData sheetId="605">
        <row r="1">
          <cell r="G1" t="str">
            <v/>
          </cell>
        </row>
      </sheetData>
      <sheetData sheetId="606">
        <row r="1">
          <cell r="G1" t="str">
            <v/>
          </cell>
        </row>
      </sheetData>
      <sheetData sheetId="607">
        <row r="1">
          <cell r="G1" t="str">
            <v/>
          </cell>
        </row>
      </sheetData>
      <sheetData sheetId="608">
        <row r="1">
          <cell r="G1" t="str">
            <v/>
          </cell>
        </row>
      </sheetData>
      <sheetData sheetId="609">
        <row r="1">
          <cell r="G1">
            <v>0</v>
          </cell>
        </row>
      </sheetData>
      <sheetData sheetId="610">
        <row r="1">
          <cell r="G1">
            <v>0</v>
          </cell>
        </row>
      </sheetData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>
        <row r="1">
          <cell r="G1">
            <v>0</v>
          </cell>
        </row>
      </sheetData>
      <sheetData sheetId="626">
        <row r="1">
          <cell r="G1">
            <v>0</v>
          </cell>
        </row>
      </sheetData>
      <sheetData sheetId="627">
        <row r="1">
          <cell r="G1">
            <v>0</v>
          </cell>
        </row>
      </sheetData>
      <sheetData sheetId="628">
        <row r="1">
          <cell r="G1" t="str">
            <v/>
          </cell>
        </row>
      </sheetData>
      <sheetData sheetId="629">
        <row r="1">
          <cell r="G1" t="str">
            <v/>
          </cell>
        </row>
      </sheetData>
      <sheetData sheetId="630">
        <row r="1">
          <cell r="G1" t="str">
            <v/>
          </cell>
        </row>
      </sheetData>
      <sheetData sheetId="631">
        <row r="1">
          <cell r="G1" t="str">
            <v/>
          </cell>
        </row>
      </sheetData>
      <sheetData sheetId="632">
        <row r="1">
          <cell r="G1" t="str">
            <v/>
          </cell>
        </row>
      </sheetData>
      <sheetData sheetId="633">
        <row r="1">
          <cell r="G1" t="str">
            <v/>
          </cell>
        </row>
      </sheetData>
      <sheetData sheetId="634">
        <row r="1">
          <cell r="G1" t="str">
            <v/>
          </cell>
        </row>
      </sheetData>
      <sheetData sheetId="635">
        <row r="1">
          <cell r="G1" t="str">
            <v/>
          </cell>
        </row>
      </sheetData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 refreshError="1"/>
      <sheetData sheetId="678"/>
      <sheetData sheetId="679"/>
      <sheetData sheetId="680" refreshError="1"/>
      <sheetData sheetId="681"/>
      <sheetData sheetId="682" refreshError="1"/>
      <sheetData sheetId="683" refreshError="1"/>
      <sheetData sheetId="684" refreshError="1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/>
      <sheetData sheetId="733"/>
      <sheetData sheetId="734" refreshError="1"/>
      <sheetData sheetId="735"/>
      <sheetData sheetId="736"/>
      <sheetData sheetId="737"/>
      <sheetData sheetId="738"/>
      <sheetData sheetId="739"/>
      <sheetData sheetId="740"/>
      <sheetData sheetId="741" refreshError="1"/>
      <sheetData sheetId="742" refreshError="1"/>
      <sheetData sheetId="743" refreshError="1"/>
      <sheetData sheetId="744"/>
      <sheetData sheetId="745"/>
      <sheetData sheetId="746"/>
      <sheetData sheetId="747"/>
      <sheetData sheetId="748"/>
      <sheetData sheetId="749"/>
      <sheetData sheetId="750"/>
      <sheetData sheetId="751" refreshError="1"/>
      <sheetData sheetId="752" refreshError="1"/>
      <sheetData sheetId="753" refreshError="1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/>
      <sheetData sheetId="773"/>
      <sheetData sheetId="774"/>
      <sheetData sheetId="775"/>
      <sheetData sheetId="776"/>
      <sheetData sheetId="777" refreshError="1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 refreshError="1"/>
      <sheetData sheetId="790" refreshError="1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>
        <row r="1">
          <cell r="G1" t="str">
            <v/>
          </cell>
        </row>
      </sheetData>
      <sheetData sheetId="837">
        <row r="1">
          <cell r="G1" t="str">
            <v/>
          </cell>
        </row>
      </sheetData>
      <sheetData sheetId="838">
        <row r="1">
          <cell r="G1" t="str">
            <v/>
          </cell>
        </row>
      </sheetData>
      <sheetData sheetId="839">
        <row r="1">
          <cell r="G1">
            <v>0</v>
          </cell>
        </row>
      </sheetData>
      <sheetData sheetId="840">
        <row r="1">
          <cell r="G1" t="str">
            <v/>
          </cell>
        </row>
      </sheetData>
      <sheetData sheetId="841">
        <row r="1">
          <cell r="G1">
            <v>0</v>
          </cell>
        </row>
      </sheetData>
      <sheetData sheetId="842">
        <row r="1">
          <cell r="G1">
            <v>0</v>
          </cell>
        </row>
      </sheetData>
      <sheetData sheetId="843">
        <row r="1">
          <cell r="G1">
            <v>0</v>
          </cell>
        </row>
      </sheetData>
      <sheetData sheetId="844">
        <row r="1">
          <cell r="G1">
            <v>0</v>
          </cell>
        </row>
      </sheetData>
      <sheetData sheetId="845">
        <row r="1">
          <cell r="G1">
            <v>0</v>
          </cell>
        </row>
      </sheetData>
      <sheetData sheetId="846">
        <row r="1">
          <cell r="G1">
            <v>0</v>
          </cell>
        </row>
      </sheetData>
      <sheetData sheetId="847">
        <row r="1">
          <cell r="G1">
            <v>0</v>
          </cell>
        </row>
      </sheetData>
      <sheetData sheetId="848">
        <row r="1">
          <cell r="G1">
            <v>0</v>
          </cell>
        </row>
      </sheetData>
      <sheetData sheetId="849">
        <row r="1">
          <cell r="G1">
            <v>0</v>
          </cell>
        </row>
      </sheetData>
      <sheetData sheetId="850">
        <row r="1">
          <cell r="G1" t="str">
            <v/>
          </cell>
        </row>
      </sheetData>
      <sheetData sheetId="851">
        <row r="1">
          <cell r="G1">
            <v>0</v>
          </cell>
        </row>
      </sheetData>
      <sheetData sheetId="852">
        <row r="1">
          <cell r="G1">
            <v>0</v>
          </cell>
        </row>
      </sheetData>
      <sheetData sheetId="853">
        <row r="1">
          <cell r="G1">
            <v>0</v>
          </cell>
        </row>
      </sheetData>
      <sheetData sheetId="854">
        <row r="1">
          <cell r="G1">
            <v>0</v>
          </cell>
        </row>
      </sheetData>
      <sheetData sheetId="855">
        <row r="1">
          <cell r="G1">
            <v>0</v>
          </cell>
        </row>
      </sheetData>
      <sheetData sheetId="856">
        <row r="1">
          <cell r="G1">
            <v>0</v>
          </cell>
        </row>
      </sheetData>
      <sheetData sheetId="857">
        <row r="1">
          <cell r="G1">
            <v>0</v>
          </cell>
        </row>
      </sheetData>
      <sheetData sheetId="858">
        <row r="1">
          <cell r="G1" t="str">
            <v/>
          </cell>
        </row>
      </sheetData>
      <sheetData sheetId="859">
        <row r="1">
          <cell r="G1">
            <v>0</v>
          </cell>
        </row>
      </sheetData>
      <sheetData sheetId="860">
        <row r="1">
          <cell r="G1">
            <v>0</v>
          </cell>
        </row>
      </sheetData>
      <sheetData sheetId="861">
        <row r="1">
          <cell r="G1">
            <v>0</v>
          </cell>
        </row>
      </sheetData>
      <sheetData sheetId="862">
        <row r="1">
          <cell r="G1">
            <v>0</v>
          </cell>
        </row>
      </sheetData>
      <sheetData sheetId="863">
        <row r="1">
          <cell r="G1">
            <v>0</v>
          </cell>
        </row>
      </sheetData>
      <sheetData sheetId="864">
        <row r="1">
          <cell r="G1">
            <v>0</v>
          </cell>
        </row>
      </sheetData>
      <sheetData sheetId="865">
        <row r="1">
          <cell r="G1">
            <v>0</v>
          </cell>
        </row>
      </sheetData>
      <sheetData sheetId="866">
        <row r="1">
          <cell r="G1">
            <v>0</v>
          </cell>
        </row>
      </sheetData>
      <sheetData sheetId="867">
        <row r="1">
          <cell r="G1" t="str">
            <v/>
          </cell>
        </row>
      </sheetData>
      <sheetData sheetId="868">
        <row r="1">
          <cell r="G1">
            <v>0</v>
          </cell>
        </row>
      </sheetData>
      <sheetData sheetId="869">
        <row r="1">
          <cell r="G1">
            <v>0</v>
          </cell>
        </row>
      </sheetData>
      <sheetData sheetId="870">
        <row r="1">
          <cell r="G1">
            <v>0</v>
          </cell>
        </row>
      </sheetData>
      <sheetData sheetId="871">
        <row r="1">
          <cell r="G1">
            <v>0</v>
          </cell>
        </row>
      </sheetData>
      <sheetData sheetId="872">
        <row r="1">
          <cell r="G1" t="str">
            <v/>
          </cell>
        </row>
      </sheetData>
      <sheetData sheetId="873">
        <row r="1">
          <cell r="G1">
            <v>0</v>
          </cell>
        </row>
      </sheetData>
      <sheetData sheetId="874">
        <row r="1">
          <cell r="G1" t="str">
            <v/>
          </cell>
        </row>
      </sheetData>
      <sheetData sheetId="875">
        <row r="1">
          <cell r="G1" t="str">
            <v/>
          </cell>
        </row>
      </sheetData>
      <sheetData sheetId="876">
        <row r="1">
          <cell r="G1" t="str">
            <v/>
          </cell>
        </row>
      </sheetData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>
        <row r="1">
          <cell r="G1">
            <v>0</v>
          </cell>
        </row>
      </sheetData>
      <sheetData sheetId="885">
        <row r="1">
          <cell r="G1" t="str">
            <v/>
          </cell>
        </row>
      </sheetData>
      <sheetData sheetId="886">
        <row r="1">
          <cell r="G1">
            <v>0</v>
          </cell>
        </row>
      </sheetData>
      <sheetData sheetId="887">
        <row r="1">
          <cell r="G1">
            <v>0</v>
          </cell>
        </row>
      </sheetData>
      <sheetData sheetId="888">
        <row r="1">
          <cell r="G1">
            <v>0</v>
          </cell>
        </row>
      </sheetData>
      <sheetData sheetId="889">
        <row r="1">
          <cell r="G1">
            <v>0</v>
          </cell>
        </row>
      </sheetData>
      <sheetData sheetId="890">
        <row r="1">
          <cell r="G1">
            <v>0</v>
          </cell>
        </row>
      </sheetData>
      <sheetData sheetId="891">
        <row r="1">
          <cell r="G1">
            <v>0</v>
          </cell>
        </row>
      </sheetData>
      <sheetData sheetId="892">
        <row r="1">
          <cell r="G1">
            <v>0</v>
          </cell>
        </row>
      </sheetData>
      <sheetData sheetId="893">
        <row r="1">
          <cell r="G1">
            <v>0</v>
          </cell>
        </row>
      </sheetData>
      <sheetData sheetId="894">
        <row r="1">
          <cell r="G1">
            <v>0</v>
          </cell>
        </row>
      </sheetData>
      <sheetData sheetId="895">
        <row r="1">
          <cell r="G1" t="str">
            <v/>
          </cell>
        </row>
      </sheetData>
      <sheetData sheetId="896" refreshError="1"/>
      <sheetData sheetId="897" refreshError="1"/>
      <sheetData sheetId="898">
        <row r="1">
          <cell r="G1">
            <v>0</v>
          </cell>
        </row>
      </sheetData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 refreshError="1"/>
      <sheetData sheetId="1158" refreshError="1"/>
      <sheetData sheetId="1159" refreshError="1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справка"/>
      <sheetName val="группа"/>
      <sheetName val="Water trucking 2005"/>
      <sheetName val="ФОТ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  <sheetName val="Фин. пок-ли"/>
      <sheetName val="ИсхД+"/>
      <sheetName val="Нетто3!!!"/>
      <sheetName val="Акколь"/>
      <sheetName val="QUOTE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а сравн13"/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тр"/>
      <sheetName val="СН"/>
      <sheetName val="Потребители"/>
      <sheetName val="Блоки"/>
      <sheetName val="Пок"/>
      <sheetName val="NOV"/>
      <sheetName val="Добыча нефти4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Ввод"/>
      <sheetName val="Лист3"/>
      <sheetName val="12 из 57 АЗС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  <sheetName val="Авансы-1"/>
      <sheetName val="ДС МЗК"/>
      <sheetName val="Anlagevermögen"/>
      <sheetName val="ремонт 25"/>
      <sheetName val="пр 6 дох"/>
      <sheetName val="план07"/>
      <sheetName val="План произв-ва (мес.) (бюджет)"/>
      <sheetName val="Официальные курсы"/>
      <sheetName val="АУП командировочные"/>
      <sheetName val="Налоги"/>
      <sheetName val="шкала"/>
      <sheetName val="Касс книга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6НК-cт."/>
      <sheetName val="Гр5(о)"/>
      <sheetName val="AFS"/>
      <sheetName val="Additions testing"/>
      <sheetName val="Movement schedule"/>
      <sheetName val="depreciation testing"/>
      <sheetName val="Ф"/>
      <sheetName val="Собственный капитал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i-index"/>
      <sheetName val="FA Movement "/>
      <sheetName val="1_x0004__x0000__x0007__x0000__x0006__x0000__x000e__x0000_"/>
      <sheetName val="_x0009__x0000_"/>
      <sheetName val=" _x0000_"/>
      <sheetName val="Estimate"/>
      <sheetName val="XLR_NoRangeSheet"/>
      <sheetName val="Макро"/>
      <sheetName val="Займы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исп_см_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текст"/>
      <sheetName val="филиалы"/>
      <sheetName val="Сводная"/>
      <sheetName val="ФП"/>
      <sheetName val="450 (2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сетка"/>
      <sheetName val="ЦЕХА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1_x0004__x0007__x0006__x000e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 refreshError="1"/>
      <sheetData sheetId="637"/>
      <sheetData sheetId="638"/>
      <sheetData sheetId="639" refreshError="1"/>
      <sheetData sheetId="640" refreshError="1"/>
      <sheetData sheetId="64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>
        <row r="13">
          <cell r="C13" t="str">
            <v/>
          </cell>
        </row>
      </sheetData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/>
      <sheetData sheetId="751"/>
      <sheetData sheetId="752"/>
      <sheetData sheetId="753"/>
      <sheetData sheetId="754" refreshError="1"/>
      <sheetData sheetId="755" refreshError="1"/>
      <sheetData sheetId="75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поставка сравн13"/>
      <sheetName val="Добычанефти4"/>
      <sheetName val="поставка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1Утв ТК  Capex 07 "/>
      <sheetName val="Prelim Cost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д.7.001"/>
      <sheetName val="по 2007 году план на 2008 год"/>
      <sheetName val="5NK "/>
      <sheetName val="Пр2"/>
      <sheetName val="Add-s test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приложение№3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параметры"/>
      <sheetName val="A-20"/>
      <sheetName val="Авансы-1"/>
      <sheetName val="Тарифы и цены "/>
      <sheetName val="pp&amp;e mvt for 2003"/>
      <sheetName val="2.2 ОтклОТМ"/>
      <sheetName val="1.3.2 ОТМ"/>
      <sheetName val="29"/>
      <sheetName val="22"/>
      <sheetName val="UNITPRICES"/>
      <sheetName val="константы"/>
      <sheetName val="Финпоки1"/>
      <sheetName val="янв 07"/>
      <sheetName val="Информация по введенным добываю"/>
      <sheetName val="общ"/>
      <sheetName val="Лист2"/>
      <sheetName val="финпл "/>
      <sheetName val="макропоказ"/>
      <sheetName val="3а"/>
      <sheetName val="4а"/>
      <sheetName val="5"/>
      <sheetName val="Налоги на транспорт"/>
      <sheetName val="ПО НОВОМУ ШТАТНОМУ"/>
      <sheetName val="34-143"/>
      <sheetName val="PYTB"/>
      <sheetName val="101"/>
      <sheetName val="КОРП-1"/>
      <sheetName val="ковер"/>
      <sheetName val="СПгнг"/>
      <sheetName val="ИнвестицииСвод"/>
      <sheetName val="План закупок 2012"/>
      <sheetName val="общ.фонд  "/>
      <sheetName val="собственный капитал"/>
      <sheetName val="потр"/>
      <sheetName val="СН"/>
      <sheetName val="ДОУП_111-2_1405"/>
      <sheetName val="ДОУП_111-2_1405,,"/>
      <sheetName val="Лист4"/>
      <sheetName val="бензин по авто"/>
      <sheetName val="Др адм"/>
      <sheetName val="Осн.ср-ва"/>
      <sheetName val="- 1 -"/>
      <sheetName val="Осн"/>
      <sheetName val="МО 0012"/>
      <sheetName val="МТ_CapexDepreciation"/>
      <sheetName val="МУНАЙТАС L-1"/>
      <sheetName val="все-доб.осн ГТМ (+-) (2)"/>
      <sheetName val="Other AR"/>
      <sheetName val="Lease AP"/>
      <sheetName val="Другие"/>
      <sheetName val="Прочие"/>
      <sheetName val="Const"/>
      <sheetName val="Расчеты"/>
      <sheetName val="ИсхД+"/>
      <sheetName val="Нетто3!!!"/>
      <sheetName val="4. NWABC"/>
      <sheetName val="3310"/>
      <sheetName val="фев"/>
      <sheetName val="зп"/>
      <sheetName val="14_1_2_2_(Услуги_связи)5"/>
      <sheetName val="поставка_сравн132"/>
      <sheetName val="ТЭП_старая2"/>
      <sheetName val="из_сем2"/>
      <sheetName val="Сдача_2"/>
      <sheetName val="7_12"/>
      <sheetName val="14_1_2_2__Услуги_связи_2"/>
      <sheetName val="Treatment_Summary2"/>
      <sheetName val="Форма3_62"/>
      <sheetName val="__2_3_22"/>
      <sheetName val="Добыча_нефти42"/>
      <sheetName val="Income_$2"/>
      <sheetName val="2_БО2"/>
      <sheetName val="10_БО_(kzt)2"/>
      <sheetName val="1кв__2"/>
      <sheetName val="2кв_2"/>
      <sheetName val="Инв_вл_тыс_ед2"/>
      <sheetName val="вход_параметры2"/>
      <sheetName val="L-1_Займ_БРК_инвест_цели2"/>
      <sheetName val="исп_см_2"/>
      <sheetName val="д_7_0012"/>
      <sheetName val="1Утв_ТК__Capex_07_2"/>
      <sheetName val="Фонд_15гор2"/>
      <sheetName val="Фонд_Кар-с2"/>
      <sheetName val="Фонд_Купола2"/>
      <sheetName val="Фонд_14_гор_2"/>
      <sheetName val="Фонд_16_гор_2"/>
      <sheetName val="Фонд_17_гор_2"/>
      <sheetName val="Фонд_18_гор_2"/>
      <sheetName val="Статьи_затрат2"/>
      <sheetName val="Справка_ИЦА2"/>
      <sheetName val="Prelim_Cost2"/>
      <sheetName val="по_2007_году_план_на_2008_год2"/>
      <sheetName val="5NK_2"/>
      <sheetName val="Add-s_test2"/>
      <sheetName val="БиВи_(290)1"/>
      <sheetName val="май_2031"/>
      <sheetName val="Форма_31"/>
      <sheetName val="Форма_21"/>
      <sheetName val="Базовые_данные2"/>
      <sheetName val="Зам_нгду-11"/>
      <sheetName val="Зам_ОЭПУ(доб)1"/>
      <sheetName val="тех_режим1"/>
      <sheetName val="Зам_нгду-2(наг)1"/>
      <sheetName val="исходные_данные1"/>
      <sheetName val="I__Прогноз_доходов1"/>
      <sheetName val="МодельППП_(Свод)1"/>
      <sheetName val="общие_данные1"/>
      <sheetName val="450_(2)1"/>
      <sheetName val="ввод-вывод_ОС_авг2004-_20051"/>
      <sheetName val="BS_new1"/>
      <sheetName val="2007_0,011"/>
      <sheetName val="Loans_out1"/>
      <sheetName val="2_8__стр-ра_себестоимости1"/>
      <sheetName val="МАТЕР_433,4521"/>
      <sheetName val="мат_расходы1"/>
      <sheetName val="Спр__пласт1"/>
      <sheetName val="РСза_6-м_2012"/>
      <sheetName val="_2_3_2"/>
      <sheetName val="факт_2005_г_"/>
      <sheetName val="КР_материалы"/>
      <sheetName val="Форма_181"/>
      <sheetName val="3_ФОТ"/>
      <sheetName val="4_Налоги"/>
      <sheetName val="Исполнение_по_БЕ"/>
      <sheetName val="План_ГЗ1"/>
      <sheetName val="2_2_ОтклОТМ"/>
      <sheetName val="1_3_2_ОТМ"/>
      <sheetName val="ИП_ДО_БЛ_"/>
      <sheetName val="1_вариант__2009_1"/>
      <sheetName val="Перем__затр"/>
      <sheetName val="Ком_плат"/>
      <sheetName val="0__Данные"/>
      <sheetName val="доп_дан_"/>
      <sheetName val="Бонды_стр_341"/>
      <sheetName val="Тарифы_и_цены_"/>
      <sheetName val="Информация_по_введенным_добываю"/>
      <sheetName val="янв_07"/>
      <sheetName val="pp&amp;e_mvt_for_2003"/>
      <sheetName val="2_2_ОтклОТМ1"/>
      <sheetName val="1_3_2_ОТМ1"/>
      <sheetName val="Остатки_по_бухучету"/>
      <sheetName val="ПО_НОВОМУ_ШТАТНОМУ"/>
      <sheetName val="собственный_капитал"/>
      <sheetName val="План_закупок_2012"/>
      <sheetName val="общ_фонд__"/>
      <sheetName val="Налоги_на_транспорт"/>
      <sheetName val="МО_0012"/>
      <sheetName val="МУНАЙТАС_L-1"/>
      <sheetName val="все-доб_осн_ГТМ_(+-)_(2)"/>
      <sheetName val="14_1_2_2_(Услуги_связи)6"/>
      <sheetName val="поставка_сравн133"/>
      <sheetName val="ТЭП_старая3"/>
      <sheetName val="из_сем3"/>
      <sheetName val="Сдача_3"/>
      <sheetName val="7_13"/>
      <sheetName val="14_1_2_2__Услуги_связи_3"/>
      <sheetName val="Treatment_Summary3"/>
      <sheetName val="Форма3_63"/>
      <sheetName val="__2_3_23"/>
      <sheetName val="Добыча_нефти43"/>
      <sheetName val="Income_$3"/>
      <sheetName val="2_БО3"/>
      <sheetName val="10_БО_(kzt)3"/>
      <sheetName val="1кв__3"/>
      <sheetName val="2кв_3"/>
      <sheetName val="Инв_вл_тыс_ед3"/>
      <sheetName val="вход_параметры3"/>
      <sheetName val="L-1_Займ_БРК_инвест_цели3"/>
      <sheetName val="исп_см_3"/>
      <sheetName val="д_7_0013"/>
      <sheetName val="1Утв_ТК__Capex_07_3"/>
      <sheetName val="Фонд_15гор3"/>
      <sheetName val="Фонд_Кар-с3"/>
      <sheetName val="Фонд_Купола3"/>
      <sheetName val="Фонд_14_гор_3"/>
      <sheetName val="Фонд_16_гор_3"/>
      <sheetName val="Фонд_17_гор_3"/>
      <sheetName val="Фонд_18_гор_3"/>
      <sheetName val="Статьи_затрат3"/>
      <sheetName val="Справка_ИЦА3"/>
      <sheetName val="Prelim_Cost3"/>
      <sheetName val="по_2007_году_план_на_2008_год3"/>
      <sheetName val="5NK_3"/>
      <sheetName val="Add-s_test3"/>
      <sheetName val="БиВи_(290)2"/>
      <sheetName val="май_2032"/>
      <sheetName val="Форма_32"/>
      <sheetName val="Форма_22"/>
      <sheetName val="Базовые_данные3"/>
      <sheetName val="Зам_нгду-12"/>
      <sheetName val="Зам_ОЭПУ(доб)2"/>
      <sheetName val="тех_режим2"/>
      <sheetName val="Зам_нгду-2(наг)2"/>
      <sheetName val="исходные_данные2"/>
      <sheetName val="I__Прогноз_доходов2"/>
      <sheetName val="МодельППП_(Свод)2"/>
      <sheetName val="общие_данные2"/>
      <sheetName val="450_(2)2"/>
      <sheetName val="ввод-вывод_ОС_авг2004-_20052"/>
      <sheetName val="BS_new2"/>
      <sheetName val="2007_0,012"/>
      <sheetName val="Loans_out2"/>
      <sheetName val="2_8__стр-ра_себестоимости2"/>
      <sheetName val="МАТЕР_433,4522"/>
      <sheetName val="мат_расходы2"/>
      <sheetName val="Спр__пласт2"/>
      <sheetName val="РСза_6-м_20121"/>
      <sheetName val="_2_3_21"/>
      <sheetName val="факт_2005_г_1"/>
      <sheetName val="КР_материалы1"/>
      <sheetName val="Форма_182"/>
      <sheetName val="3_ФОТ1"/>
      <sheetName val="4_Налоги1"/>
      <sheetName val="Исполнение_по_БЕ1"/>
      <sheetName val="План_ГЗ2"/>
      <sheetName val="2_2_ОтклОТМ2"/>
      <sheetName val="1_3_2_ОТМ2"/>
      <sheetName val="ИП_ДО_БЛ_1"/>
      <sheetName val="1_вариант__2009_2"/>
      <sheetName val="Перем__затр1"/>
      <sheetName val="Ком_плат1"/>
      <sheetName val="0__Данные1"/>
      <sheetName val="доп_дан_1"/>
      <sheetName val="Бонды_стр_3411"/>
      <sheetName val="Тарифы_и_цены_1"/>
      <sheetName val="Информация_по_введенным_добыва1"/>
      <sheetName val="янв_071"/>
      <sheetName val="pp&amp;e_mvt_for_20031"/>
      <sheetName val="2_2_ОтклОТМ3"/>
      <sheetName val="1_3_2_ОТМ3"/>
      <sheetName val="Остатки_по_бухучету1"/>
      <sheetName val="ПО_НОВОМУ_ШТАТНОМУ1"/>
      <sheetName val="собственный_капитал1"/>
      <sheetName val="План_закупок_20121"/>
      <sheetName val="общ_фонд__1"/>
      <sheetName val="Налоги_на_транспорт1"/>
      <sheetName val="МО_00121"/>
      <sheetName val="МУНАЙТАС_L-11"/>
      <sheetName val="все-доб_осн_ГТМ_(+-)_(2)1"/>
      <sheetName val="финпл_"/>
      <sheetName val="-_1_-"/>
      <sheetName val="постоянные затраты"/>
      <sheetName val="иркутск"/>
      <sheetName val="расчет %"/>
      <sheetName val="Capex_KZT"/>
      <sheetName val="Главная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 refreshError="1"/>
      <sheetData sheetId="539" refreshError="1"/>
      <sheetData sheetId="540" refreshError="1"/>
      <sheetData sheetId="541" refreshError="1"/>
      <sheetData sheetId="54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2.2 ОтклОТМ"/>
      <sheetName val="1.3.2 ОТМ"/>
      <sheetName val="Предпр"/>
      <sheetName val="ЦентрЗатр"/>
      <sheetName val="ЕдИзм"/>
      <sheetName val="СПгнг"/>
      <sheetName val="I. Прогноз доходов"/>
      <sheetName val="жд тарифы"/>
      <sheetName val="1NK"/>
      <sheetName val="ОборБалФормОтч"/>
      <sheetName val="МО 0012"/>
      <sheetName val="Статьи ТЭП_старая структура"/>
      <sheetName val="Добыча нефти4"/>
      <sheetName val="поставка сравн13"/>
      <sheetName val="Notes IS"/>
      <sheetName val="Input TD"/>
      <sheetName val="#ССЫЛКА"/>
      <sheetName val="бартер"/>
      <sheetName val="Prelim Cost"/>
      <sheetName val="Сверка"/>
      <sheetName val="1 класс"/>
      <sheetName val="2 класс"/>
      <sheetName val="3 класс"/>
      <sheetName val="4 класс"/>
      <sheetName val="5 класс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еть"/>
      <sheetName val="общие данные"/>
      <sheetName val="смета"/>
      <sheetName val="табель"/>
      <sheetName val="FES"/>
      <sheetName val="14.1.2.2.(Услуги связи)"/>
      <sheetName val="Форма1"/>
      <sheetName val="10 БО (kzt)"/>
      <sheetName val="Баланс"/>
      <sheetName val="Бюджет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Sheet5"/>
      <sheetName val="Потребители"/>
      <sheetName val="Блоки"/>
      <sheetName val="Datasheet"/>
      <sheetName val="Cash flow 2011"/>
      <sheetName val="КБ"/>
      <sheetName val="Пр2"/>
      <sheetName val="ввод-вывод ОС авг2004- 2005"/>
      <sheetName val="Форма3.6"/>
      <sheetName val="VLOOKUP"/>
      <sheetName val="INPUTMASTER"/>
      <sheetName val="Способ закупки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глина"/>
      <sheetName val="Заполните"/>
      <sheetName val="План"/>
      <sheetName val="Факт"/>
      <sheetName val="Лист5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  <sheetName val="NOV"/>
      <sheetName val="конфир"/>
      <sheetName val="IS"/>
      <sheetName val="таблица"/>
      <sheetName val="Астана рус"/>
      <sheetName val="Алматы рус"/>
      <sheetName val="Data-in"/>
      <sheetName val="консалт"/>
      <sheetName val="Проект"/>
      <sheetName val="ati"/>
      <sheetName val="I1"/>
      <sheetName val="I2"/>
      <sheetName val="Dictionaries"/>
      <sheetName val="по 2007 году план на 2008 год"/>
      <sheetName val="ПО НОВОМУ ШТАТНОМУ"/>
      <sheetName val="100 159 -полигр ус (2)"/>
      <sheetName val="хозтов"/>
      <sheetName val="Статьи"/>
      <sheetName val="Выбор"/>
      <sheetName val="Апрель"/>
      <sheetName val="Сентябрь"/>
      <sheetName val="Ноябрь"/>
      <sheetName val="Квартал"/>
      <sheetName val="Июль"/>
      <sheetName val="Март"/>
      <sheetName val="Июнь"/>
      <sheetName val="МТ_CapexDepreciation"/>
      <sheetName val="МУНАЙТАС L-1"/>
      <sheetName val="класс"/>
      <sheetName val="Scenar"/>
      <sheetName val="К сущ"/>
      <sheetName val="КВЛ ЦТТ и СТ"/>
      <sheetName val="Ком плат"/>
      <sheetName val="список"/>
      <sheetName val="Quots"/>
      <sheetName val="fa movement kyrg"/>
      <sheetName val="P&amp;L"/>
      <sheetName val="Provisions"/>
      <sheetName val="2010"/>
      <sheetName val="Налоги (ФД)2013"/>
      <sheetName val="расчет налогов транс"/>
      <sheetName val="Астана_рус"/>
      <sheetName val="Алматы_рус"/>
      <sheetName val=" 2019 на 24"/>
      <sheetName val="ремонт 25"/>
      <sheetName val="Факт 2017"/>
      <sheetName val="финпл "/>
      <sheetName val="БДР"/>
      <sheetName val="Cost 99v98"/>
      <sheetName val="2_2_ОтклОТМ4"/>
      <sheetName val="1_3_2_ОТМ4"/>
      <sheetName val="жд_тарифы3"/>
      <sheetName val="МО_00123"/>
      <sheetName val="Добыча_нефти43"/>
      <sheetName val="поставка_сравн133"/>
      <sheetName val="Статьи_ТЭП_старая_структура3"/>
      <sheetName val="I__Прогноз_доходов3"/>
      <sheetName val="Notes_IS3"/>
      <sheetName val="Input_TD3"/>
      <sheetName val="Prelim_Cost3"/>
      <sheetName val="Отпуск_продукции3"/>
      <sheetName val="1_класс3"/>
      <sheetName val="2_класс3"/>
      <sheetName val="3_класс3"/>
      <sheetName val="4_класс3"/>
      <sheetName val="5_класс3"/>
      <sheetName val="спецпит,проездн_3"/>
      <sheetName val="13_NGDO3"/>
      <sheetName val="10_БО_(kzt)3"/>
      <sheetName val="14_1_2_2_(Услуги_связи)3"/>
      <sheetName val="общие_данные3"/>
      <sheetName val="1кв__3"/>
      <sheetName val="2кв_3"/>
      <sheetName val="Штатное_2012-20153"/>
      <sheetName val="Cash_flow_20113"/>
      <sheetName val="Loans_out3"/>
      <sheetName val="МодельППП_(Свод)3"/>
      <sheetName val="ввод-вывод_ОС_авг2004-_20053"/>
      <sheetName val="Форма3_63"/>
      <sheetName val="5NK_3"/>
      <sheetName val="из_сем3"/>
      <sheetName val="__2_3_23"/>
      <sheetName val="Способ_закупки1"/>
      <sheetName val="Сдача_1"/>
      <sheetName val="рев_дф_(1_08_)_(3)3"/>
      <sheetName val="янв_(2)3"/>
      <sheetName val="заявка_(2)3"/>
      <sheetName val="Материалы_для_АУП3"/>
      <sheetName val="План_произв-ва_(мес_)_(бюджет)3"/>
      <sheetName val="тех_реж3"/>
      <sheetName val="Кап_затраты_ОМГ_163"/>
      <sheetName val="1_(2)3"/>
      <sheetName val="Об-я_св-а3"/>
      <sheetName val="апрель_09_2"/>
      <sheetName val="д_7_0011"/>
      <sheetName val="Приложение_7_(ЕНП)1"/>
      <sheetName val="Направления_обучения1"/>
      <sheetName val="УУ_9_мес_20141"/>
      <sheetName val="PP&amp;E_mvt_for_20031"/>
      <sheetName val="Табельные_номера_сотрудников"/>
      <sheetName val="массив_ДЗО"/>
      <sheetName val="форма_3_смета_затрат"/>
      <sheetName val="BS_new1"/>
      <sheetName val="WBS_elements_RS-v_02A1"/>
      <sheetName val="Прайс_20051"/>
      <sheetName val="новая_№5"/>
      <sheetName val="Собственный_капитал"/>
      <sheetName val="БиВи_(290)1"/>
      <sheetName val="450_(2)1"/>
      <sheetName val="Sales_F"/>
      <sheetName val="нагр_МВт"/>
      <sheetName val="Показатели_январь"/>
      <sheetName val="сут_баланс_по_РДЦ"/>
      <sheetName val="Итоговая_таблица"/>
      <sheetName val="I_KEY_INFORMATION"/>
      <sheetName val="Balance_Sheet"/>
      <sheetName val="Лв_1715_(сб)"/>
      <sheetName val="Осн__пара"/>
      <sheetName val="Ф3_2019"/>
      <sheetName val="Ф4_2019"/>
      <sheetName val="04_1_2"/>
      <sheetName val="04_1_4-05_1_4"/>
      <sheetName val="04_1_5"/>
      <sheetName val="04_1_8"/>
      <sheetName val="04_1_9"/>
      <sheetName val="04_1_99"/>
      <sheetName val="04_2"/>
      <sheetName val="04_2_5"/>
      <sheetName val="04_3_1"/>
      <sheetName val="04_3_2"/>
      <sheetName val="04_4"/>
      <sheetName val="04_5_2"/>
      <sheetName val="04_5_3"/>
      <sheetName val="04_6_1"/>
      <sheetName val="04_6_2"/>
      <sheetName val="04_6_3"/>
      <sheetName val="04_7_1"/>
      <sheetName val="04_7_3_"/>
      <sheetName val="04_7_7"/>
      <sheetName val="04_7_8"/>
      <sheetName val="04_7_9"/>
      <sheetName val="04_7_10"/>
      <sheetName val="04_7_11"/>
      <sheetName val="04_7_12"/>
      <sheetName val="04_7_15"/>
      <sheetName val="04_7_16"/>
      <sheetName val="04_7_99"/>
      <sheetName val="04_8_1"/>
      <sheetName val="04_8_2"/>
      <sheetName val="04_8_3"/>
      <sheetName val="04_8_4"/>
      <sheetName val="04_8_5"/>
      <sheetName val="04_8_6"/>
      <sheetName val="04_8_7"/>
      <sheetName val="04_8_8"/>
      <sheetName val="04_8_12"/>
      <sheetName val="04_8_13"/>
      <sheetName val="04_8_14"/>
      <sheetName val="04_8_99"/>
      <sheetName val="Расчет_ФОТ"/>
      <sheetName val="график_смен_2020"/>
      <sheetName val="05_1_3"/>
      <sheetName val="05_1_7"/>
      <sheetName val="05_2"/>
      <sheetName val="5_2_7"/>
      <sheetName val="05_3_1"/>
      <sheetName val="05_3_2"/>
      <sheetName val="05_4"/>
      <sheetName val="05_5_1"/>
      <sheetName val="05_5_2"/>
      <sheetName val="05_5_6"/>
      <sheetName val="05_5_8"/>
      <sheetName val="05_5_9"/>
      <sheetName val="05_5_10"/>
      <sheetName val="05_5_11"/>
      <sheetName val="05_5_13"/>
      <sheetName val="05_5_14"/>
      <sheetName val="05_5_15"/>
      <sheetName val="05_5_16"/>
      <sheetName val="05_5_18"/>
      <sheetName val="05_5_19"/>
      <sheetName val="05_5_20"/>
      <sheetName val="05_5_21"/>
      <sheetName val="04_8_10-05_5_22"/>
      <sheetName val="05_5_24"/>
      <sheetName val="05_6_1"/>
      <sheetName val="05_6_2"/>
      <sheetName val="05_6_3"/>
      <sheetName val="05_6_6"/>
      <sheetName val="05_6_8"/>
      <sheetName val="05_6_10"/>
      <sheetName val="05_6_13"/>
      <sheetName val="05_6_14"/>
      <sheetName val="05_6_99"/>
      <sheetName val="10_1"/>
      <sheetName val="10_2"/>
      <sheetName val="10_3"/>
      <sheetName val="11_2"/>
      <sheetName val="11_3"/>
      <sheetName val="11_4"/>
      <sheetName val="налоговая_амортиз_ФА"/>
      <sheetName val="книга_предпосылок"/>
      <sheetName val="sov_tot"/>
      <sheetName val="бензин_по_авто"/>
      <sheetName val="др_адм"/>
      <sheetName val="Осн_ср-ва"/>
      <sheetName val="8180_(8181,8182)"/>
      <sheetName val="_По_скв"/>
      <sheetName val="по_2007_году_план_на_2008_год"/>
      <sheetName val="ПО_НОВОМУ_ШТАТНОМУ"/>
      <sheetName val="100_159_-полигр_ус_(2)"/>
      <sheetName val="МУНАЙТАС_L-1"/>
      <sheetName val="К_сущ"/>
      <sheetName val="2_2_ОтклОТМ5"/>
      <sheetName val="1_3_2_ОТМ5"/>
      <sheetName val="жд_тарифы4"/>
      <sheetName val="МО_00124"/>
      <sheetName val="Добыча_нефти44"/>
      <sheetName val="поставка_сравн134"/>
      <sheetName val="Статьи_ТЭП_старая_структура4"/>
      <sheetName val="I__Прогноз_доходов4"/>
      <sheetName val="Notes_IS4"/>
      <sheetName val="Input_TD4"/>
      <sheetName val="Prelim_Cost4"/>
      <sheetName val="Отпуск_продукции4"/>
      <sheetName val="1_класс4"/>
      <sheetName val="2_класс4"/>
      <sheetName val="3_класс4"/>
      <sheetName val="4_класс4"/>
      <sheetName val="5_класс4"/>
      <sheetName val="спецпит,проездн_4"/>
      <sheetName val="13_NGDO4"/>
      <sheetName val="14_1_2_2_(Услуги_связи)4"/>
      <sheetName val="10_БО_(kzt)4"/>
      <sheetName val="общие_данные4"/>
      <sheetName val="1кв__4"/>
      <sheetName val="2кв_4"/>
      <sheetName val="Штатное_2012-20154"/>
      <sheetName val="Cash_flow_20114"/>
      <sheetName val="Loans_out4"/>
      <sheetName val="МодельППП_(Свод)4"/>
      <sheetName val="ввод-вывод_ОС_авг2004-_20054"/>
      <sheetName val="Форма3_64"/>
      <sheetName val="5NK_4"/>
      <sheetName val="из_сем4"/>
      <sheetName val="__2_3_24"/>
      <sheetName val="Способ_закупки2"/>
      <sheetName val="Сдача_2"/>
      <sheetName val="рев_дф_(1_08_)_(3)4"/>
      <sheetName val="янв_(2)4"/>
      <sheetName val="заявка_(2)4"/>
      <sheetName val="Материалы_для_АУП4"/>
      <sheetName val="План_произв-ва_(мес_)_(бюджет)4"/>
      <sheetName val="тех_реж4"/>
      <sheetName val="Кап_затраты_ОМГ_164"/>
      <sheetName val="1_(2)4"/>
      <sheetName val="Об-я_св-а4"/>
      <sheetName val="апрель_09_3"/>
      <sheetName val="д_7_0012"/>
      <sheetName val="Приложение_7_(ЕНП)2"/>
      <sheetName val="Направления_обучения2"/>
      <sheetName val="УУ_9_мес_20142"/>
      <sheetName val="PP&amp;E_mvt_for_20032"/>
      <sheetName val="Табельные_номера_сотрудников1"/>
      <sheetName val="массив_ДЗО1"/>
      <sheetName val="форма_3_смета_затрат1"/>
      <sheetName val="BS_new2"/>
      <sheetName val="WBS_elements_RS-v_02A2"/>
      <sheetName val="Прайс_20052"/>
      <sheetName val="новая_№51"/>
      <sheetName val="Собственный_капитал1"/>
      <sheetName val="БиВи_(290)2"/>
      <sheetName val="450_(2)2"/>
      <sheetName val="Sales_F1"/>
      <sheetName val="нагр_МВт1"/>
      <sheetName val="Показатели_январь1"/>
      <sheetName val="сут_баланс_по_РДЦ1"/>
      <sheetName val="Итоговая_таблица1"/>
      <sheetName val="I_KEY_INFORMATION1"/>
      <sheetName val="Balance_Sheet1"/>
      <sheetName val="Лв_1715_(сб)1"/>
      <sheetName val="Осн__пара1"/>
      <sheetName val="Ф3_20191"/>
      <sheetName val="Ф4_20191"/>
      <sheetName val="04_1_21"/>
      <sheetName val="04_1_4-05_1_41"/>
      <sheetName val="04_1_51"/>
      <sheetName val="04_1_81"/>
      <sheetName val="04_1_91"/>
      <sheetName val="04_1_991"/>
      <sheetName val="04_21"/>
      <sheetName val="04_2_51"/>
      <sheetName val="04_3_11"/>
      <sheetName val="04_3_21"/>
      <sheetName val="04_41"/>
      <sheetName val="04_5_21"/>
      <sheetName val="04_5_31"/>
      <sheetName val="04_6_11"/>
      <sheetName val="04_6_21"/>
      <sheetName val="04_6_31"/>
      <sheetName val="04_7_13"/>
      <sheetName val="04_7_3_1"/>
      <sheetName val="04_7_71"/>
      <sheetName val="04_7_81"/>
      <sheetName val="04_7_91"/>
      <sheetName val="04_7_101"/>
      <sheetName val="04_7_111"/>
      <sheetName val="04_7_121"/>
      <sheetName val="04_7_151"/>
      <sheetName val="04_7_161"/>
      <sheetName val="04_7_991"/>
      <sheetName val="04_8_11"/>
      <sheetName val="04_8_21"/>
      <sheetName val="04_8_31"/>
      <sheetName val="04_8_41"/>
      <sheetName val="04_8_51"/>
      <sheetName val="04_8_61"/>
      <sheetName val="04_8_71"/>
      <sheetName val="04_8_81"/>
      <sheetName val="04_8_121"/>
      <sheetName val="04_8_131"/>
      <sheetName val="04_8_141"/>
      <sheetName val="04_8_991"/>
      <sheetName val="Расчет_ФОТ1"/>
      <sheetName val="график_смен_20201"/>
      <sheetName val="05_1_31"/>
      <sheetName val="05_1_71"/>
      <sheetName val="05_21"/>
      <sheetName val="5_2_71"/>
      <sheetName val="05_3_11"/>
      <sheetName val="05_3_21"/>
      <sheetName val="05_41"/>
      <sheetName val="05_5_12"/>
      <sheetName val="05_5_22"/>
      <sheetName val="05_5_61"/>
      <sheetName val="05_5_81"/>
      <sheetName val="05_5_91"/>
      <sheetName val="05_5_101"/>
      <sheetName val="05_5_111"/>
      <sheetName val="05_5_131"/>
      <sheetName val="05_5_141"/>
      <sheetName val="05_5_151"/>
      <sheetName val="05_5_161"/>
      <sheetName val="05_5_181"/>
      <sheetName val="05_5_191"/>
      <sheetName val="05_5_201"/>
      <sheetName val="05_5_211"/>
      <sheetName val="04_8_10-05_5_221"/>
      <sheetName val="05_5_241"/>
      <sheetName val="05_6_11"/>
      <sheetName val="05_6_21"/>
      <sheetName val="05_6_31"/>
      <sheetName val="05_6_61"/>
      <sheetName val="05_6_81"/>
      <sheetName val="05_6_101"/>
      <sheetName val="05_6_131"/>
      <sheetName val="05_6_141"/>
      <sheetName val="05_6_991"/>
      <sheetName val="10_11"/>
      <sheetName val="10_21"/>
      <sheetName val="10_31"/>
      <sheetName val="11_21"/>
      <sheetName val="11_31"/>
      <sheetName val="11_41"/>
      <sheetName val="налоговая_амортиз_ФА1"/>
      <sheetName val="книга_предпосылок1"/>
      <sheetName val="sov_tot1"/>
      <sheetName val="бензин_по_авто1"/>
      <sheetName val="др_адм1"/>
      <sheetName val="Осн_ср-ва1"/>
      <sheetName val="8180_(8181,8182)1"/>
      <sheetName val="_По_скв1"/>
      <sheetName val="Астана_рус1"/>
      <sheetName val="Алматы_рус1"/>
      <sheetName val="по_2007_году_план_на_2008_год1"/>
      <sheetName val="ПО_НОВОМУ_ШТАТНОМУ1"/>
      <sheetName val="100_159_-полигр_ус_(2)1"/>
      <sheetName val="МУНАЙТАС_L-11"/>
      <sheetName val="К_сущ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>
        <row r="3">
          <cell r="A3">
            <v>1</v>
          </cell>
        </row>
      </sheetData>
      <sheetData sheetId="218">
        <row r="3">
          <cell r="A3">
            <v>1</v>
          </cell>
        </row>
      </sheetData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>
        <row r="3">
          <cell r="A3">
            <v>1</v>
          </cell>
        </row>
      </sheetData>
      <sheetData sheetId="232">
        <row r="3">
          <cell r="A3">
            <v>1</v>
          </cell>
        </row>
      </sheetData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>
        <row r="3">
          <cell r="A3">
            <v>1</v>
          </cell>
        </row>
      </sheetData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/>
      <sheetData sheetId="449" refreshError="1"/>
      <sheetData sheetId="450"/>
      <sheetData sheetId="45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ОТиТБ"/>
      <sheetName val="I KEY INFORMATION"/>
      <sheetName val="Счетчики"/>
      <sheetName val="ввод-вывод ОС авг2004- 2005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жд тарифы"/>
      <sheetName val="2 БО (тенге)"/>
      <sheetName val="I. Прогноз доходов"/>
      <sheetName val="FES"/>
      <sheetName val="Счет-ф"/>
      <sheetName val="МО 0012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класс"/>
      <sheetName val="Об-я св-а"/>
      <sheetName val="Отпуск продукции"/>
      <sheetName val="#REF"/>
      <sheetName val="1NK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  <sheetName val="Список документов"/>
      <sheetName val="исп_см_"/>
      <sheetName val="ремонт_25"/>
      <sheetName val="пр_6_дох"/>
      <sheetName val="Касс_книга"/>
      <sheetName val="Utility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Займы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AFS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общие данные"/>
      <sheetName val="отделы"/>
      <sheetName val="текст"/>
      <sheetName val="филиалы"/>
      <sheetName val="Макро"/>
      <sheetName val="Сводная"/>
      <sheetName val="ФП"/>
      <sheetName val="450 (2)"/>
      <sheetName val="Гр5(о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ЦЕХА"/>
      <sheetName val="Приложение 7 (ЕНП)"/>
      <sheetName val="ДС МЗК"/>
      <sheetName val="Anlagevermögen"/>
      <sheetName val="name"/>
      <sheetName val="Sample"/>
      <sheetName val="Свод за 2008г"/>
      <sheetName val="Справочник 2601"/>
      <sheetName val="07_Расчет ПО и оборуд. (сводно)"/>
      <sheetName val="s"/>
      <sheetName val="К сущ"/>
      <sheetName val=" "/>
      <sheetName val="ремон "/>
      <sheetName val="ремон_x0009_"/>
      <sheetName val="_x0003__x0004_"/>
      <sheetName val="2003 (215862 тн)"/>
      <sheetName val="Расчет"/>
      <sheetName val="Цехи КМ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/>
      <sheetData sheetId="376" refreshError="1"/>
      <sheetData sheetId="377" refreshError="1"/>
      <sheetData sheetId="378" refreshError="1"/>
      <sheetData sheetId="379" refreshError="1"/>
      <sheetData sheetId="380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/>
      <sheetData sheetId="668"/>
      <sheetData sheetId="669"/>
      <sheetData sheetId="670" refreshError="1"/>
      <sheetData sheetId="671" refreshError="1"/>
      <sheetData sheetId="672" refreshError="1"/>
      <sheetData sheetId="673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/>
      <sheetData sheetId="724"/>
      <sheetData sheetId="725" refreshError="1"/>
      <sheetData sheetId="726" refreshError="1"/>
      <sheetData sheetId="727">
        <row r="13">
          <cell r="C13" t="str">
            <v/>
          </cell>
        </row>
      </sheetData>
      <sheetData sheetId="728" refreshError="1"/>
      <sheetData sheetId="729" refreshError="1"/>
      <sheetData sheetId="730" refreshError="1"/>
      <sheetData sheetId="731">
        <row r="13">
          <cell r="C13" t="str">
            <v/>
          </cell>
        </row>
      </sheetData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/>
      <sheetData sheetId="820"/>
      <sheetData sheetId="821" refreshError="1"/>
      <sheetData sheetId="822" refreshError="1"/>
      <sheetData sheetId="823" refreshError="1"/>
      <sheetData sheetId="82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  <sheetName val="B-4"/>
      <sheetName val="1.401.2"/>
      <sheetName val="АНАЛИТ"/>
      <sheetName val="O10.2_VAT on advances"/>
      <sheetName val="O18 PIT"/>
      <sheetName val="Списки"/>
      <sheetName val="Перечень данных"/>
      <sheetName val="Q6_Interest recalc"/>
      <sheetName val="Data"/>
      <sheetName val="Face"/>
      <sheetName val="MAIN"/>
      <sheetName val="авансы выданные-1"/>
      <sheetName val="Деб-1"/>
      <sheetName val="ППД"/>
      <sheetName val="райхан"/>
      <sheetName val="тбд"/>
      <sheetName val="сетка"/>
      <sheetName val="пробег м расх"/>
      <sheetName val="пробмч по город"/>
      <sheetName val="Справочник 2601"/>
      <sheetName val="Sheet2"/>
      <sheetName val="Лист3"/>
      <sheetName val="Нефть"/>
      <sheetName val="13 NGDO"/>
      <sheetName val="_A_USER_MANAT_CREDITY_REGION_AR"/>
      <sheetName val="Лв_1715_(сб)"/>
      <sheetName val="д_7_001"/>
      <sheetName val="МО_0012"/>
      <sheetName val="СЦЕНАРН_УСЛ"/>
      <sheetName val="1_класс"/>
      <sheetName val="2_класс"/>
      <sheetName val="3_класс"/>
      <sheetName val="4_класс"/>
      <sheetName val="5_класс"/>
      <sheetName val="из_сем"/>
      <sheetName val="I_KEY_INFORMATION"/>
      <sheetName val="Cash_CCI_Detail"/>
      <sheetName val="поставка_сравн13"/>
      <sheetName val="OBL_CRED_30-06-97_XLS"/>
      <sheetName val="факт_2005_г_"/>
      <sheetName val="Water_trucking_2005"/>
      <sheetName val="Движение_ОС"/>
      <sheetName val="N-200_1"/>
      <sheetName val="N-500_1"/>
      <sheetName val="PR_CN"/>
      <sheetName val="Добыча_нефти4"/>
      <sheetName val="Profit_&amp;_Loss_Total"/>
      <sheetName val="depreciation_testing"/>
      <sheetName val="8210_09"/>
      <sheetName val="ОС_и_ИН_(120)"/>
      <sheetName val="технический-НЕ_УДАЛЯТЬ"/>
      <sheetName val="ввод-вывод_ОС_авг2004-_2005"/>
      <sheetName val="TB_Atai_excel"/>
      <sheetName val="Sum_Statement"/>
      <sheetName val="март_детально"/>
      <sheetName val="T6_200"/>
      <sheetName val="\\KZWKHASENOVGA\aws\Documents_a"/>
      <sheetName val="3_3_31_"/>
      <sheetName val="Haul_cons"/>
      <sheetName val="1_(2)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форм ФО "/>
      <sheetName val="Ф1"/>
      <sheetName val="Ф2"/>
      <sheetName val="Ф3"/>
      <sheetName val="Ф4"/>
      <sheetName val="Ф2 (IAS18)"/>
      <sheetName val="5"/>
      <sheetName val="15"/>
      <sheetName val="16 "/>
      <sheetName val="17"/>
      <sheetName val="19"/>
      <sheetName val="20"/>
      <sheetName val="21"/>
      <sheetName val="27"/>
      <sheetName val="29"/>
      <sheetName val="30"/>
      <sheetName val="31"/>
      <sheetName val="33"/>
      <sheetName val="33-1"/>
      <sheetName val="34"/>
      <sheetName val="35"/>
      <sheetName val="37"/>
      <sheetName val="37-1"/>
      <sheetName val="38"/>
      <sheetName val="39"/>
      <sheetName val="42 "/>
      <sheetName val="40"/>
      <sheetName val="41 "/>
      <sheetName val="43"/>
      <sheetName val="44 "/>
      <sheetName val="45 "/>
      <sheetName val="46 "/>
      <sheetName val="47 "/>
      <sheetName val="48 "/>
      <sheetName val="49"/>
      <sheetName val="49-1"/>
      <sheetName val="50 "/>
      <sheetName val="51"/>
      <sheetName val="53"/>
      <sheetName val="54"/>
      <sheetName val="56 (2)"/>
      <sheetName val="56"/>
      <sheetName val="59"/>
      <sheetName val="62"/>
      <sheetName val="63"/>
      <sheetName val="64"/>
      <sheetName val="66"/>
      <sheetName val="80"/>
      <sheetName val="TP_МСФО15"/>
      <sheetName val="IFRS16"/>
      <sheetName val="Лист1"/>
      <sheetName val="ТР_МСФО15заполненный"/>
    </sheetNames>
    <sheetDataSet>
      <sheetData sheetId="0"/>
      <sheetData sheetId="1">
        <row r="10">
          <cell r="C10" t="str">
            <v>АО "Ульбинский металлургический завод"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форм ФО "/>
      <sheetName val="Ф1"/>
      <sheetName val="Ф2"/>
      <sheetName val="Ф3"/>
      <sheetName val="Ф4"/>
      <sheetName val="Ф2 (IAS18)"/>
      <sheetName val="5"/>
      <sheetName val="15"/>
      <sheetName val="16 "/>
      <sheetName val="17"/>
      <sheetName val="19"/>
      <sheetName val="20"/>
      <sheetName val="20-1"/>
      <sheetName val="21"/>
      <sheetName val="27"/>
      <sheetName val="29"/>
      <sheetName val="30"/>
      <sheetName val="31"/>
      <sheetName val="33"/>
      <sheetName val="33-1"/>
      <sheetName val="34"/>
      <sheetName val="35"/>
      <sheetName val="35-1"/>
      <sheetName val="37"/>
      <sheetName val="37-1"/>
      <sheetName val="38"/>
      <sheetName val="39"/>
      <sheetName val="40"/>
      <sheetName val="41 "/>
      <sheetName val="42 "/>
      <sheetName val="43"/>
      <sheetName val="44 "/>
      <sheetName val="45 "/>
      <sheetName val="46 "/>
      <sheetName val="47 "/>
      <sheetName val="48 "/>
      <sheetName val="49"/>
      <sheetName val="49-1"/>
      <sheetName val="50 "/>
      <sheetName val="51"/>
      <sheetName val="53"/>
      <sheetName val="54"/>
      <sheetName val="56 (2)"/>
      <sheetName val="56"/>
      <sheetName val="59"/>
      <sheetName val="62"/>
      <sheetName val="63"/>
      <sheetName val="64"/>
      <sheetName val="66"/>
      <sheetName val="80"/>
      <sheetName val="TP_МСФО15"/>
      <sheetName val="IFRS16"/>
      <sheetName val="Лист1"/>
      <sheetName val="ТР_МСФО15заполненный"/>
    </sheetNames>
    <sheetDataSet>
      <sheetData sheetId="0"/>
      <sheetData sheetId="1"/>
      <sheetData sheetId="2"/>
      <sheetData sheetId="3"/>
      <sheetData sheetId="4"/>
      <sheetData sheetId="5"/>
      <sheetData sheetId="6">
        <row r="2601">
          <cell r="F2601">
            <v>1479089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111FE-BFF1-4C92-A4A0-A6EB3545A80F}">
  <sheetPr>
    <tabColor rgb="FFFFCCFF"/>
  </sheetPr>
  <dimension ref="A1:H161"/>
  <sheetViews>
    <sheetView tabSelected="1" view="pageBreakPreview" zoomScale="80" zoomScaleNormal="80" zoomScaleSheetLayoutView="80" workbookViewId="0">
      <selection activeCell="A33" sqref="A33"/>
    </sheetView>
  </sheetViews>
  <sheetFormatPr defaultColWidth="9.42578125" defaultRowHeight="12.75" outlineLevelRow="2" x14ac:dyDescent="0.2"/>
  <cols>
    <col min="1" max="1" width="93.5703125" style="1" customWidth="1"/>
    <col min="2" max="2" width="9.85546875" style="2" customWidth="1"/>
    <col min="3" max="3" width="21.42578125" style="3" customWidth="1"/>
    <col min="4" max="4" width="24" style="9" customWidth="1"/>
    <col min="5" max="5" width="17.42578125" style="16" customWidth="1"/>
    <col min="6" max="6" width="13" style="16" customWidth="1"/>
    <col min="7" max="7" width="9.42578125" style="2"/>
    <col min="8" max="8" width="16.42578125" style="2" bestFit="1" customWidth="1"/>
    <col min="9" max="9" width="19.42578125" style="2" customWidth="1"/>
    <col min="10" max="16384" width="9.42578125" style="2"/>
  </cols>
  <sheetData>
    <row r="1" spans="1:6" x14ac:dyDescent="0.2">
      <c r="D1" s="4" t="s">
        <v>0</v>
      </c>
      <c r="E1" s="5"/>
      <c r="F1" s="5"/>
    </row>
    <row r="2" spans="1:6" x14ac:dyDescent="0.2">
      <c r="D2" s="4" t="s">
        <v>1</v>
      </c>
      <c r="E2" s="5"/>
      <c r="F2" s="5"/>
    </row>
    <row r="3" spans="1:6" x14ac:dyDescent="0.2">
      <c r="D3" s="4" t="s">
        <v>2</v>
      </c>
      <c r="E3" s="5"/>
      <c r="F3" s="5"/>
    </row>
    <row r="4" spans="1:6" x14ac:dyDescent="0.2">
      <c r="C4" s="6"/>
      <c r="D4" s="7"/>
      <c r="E4" s="5"/>
      <c r="F4" s="5"/>
    </row>
    <row r="5" spans="1:6" x14ac:dyDescent="0.2">
      <c r="C5" s="6"/>
      <c r="D5" s="7" t="s">
        <v>3</v>
      </c>
      <c r="E5" s="5"/>
      <c r="F5" s="5"/>
    </row>
    <row r="6" spans="1:6" x14ac:dyDescent="0.2">
      <c r="C6" s="6"/>
      <c r="D6" s="7" t="s">
        <v>4</v>
      </c>
      <c r="E6" s="5"/>
      <c r="F6" s="5"/>
    </row>
    <row r="7" spans="1:6" x14ac:dyDescent="0.2">
      <c r="C7" s="6"/>
      <c r="D7" s="7" t="s">
        <v>5</v>
      </c>
      <c r="E7" s="5"/>
      <c r="F7" s="5"/>
    </row>
    <row r="8" spans="1:6" x14ac:dyDescent="0.2">
      <c r="C8" s="6"/>
      <c r="D8" s="7"/>
      <c r="E8" s="5"/>
      <c r="F8" s="5"/>
    </row>
    <row r="9" spans="1:6" x14ac:dyDescent="0.2">
      <c r="C9" s="6"/>
      <c r="D9" s="7" t="s">
        <v>6</v>
      </c>
      <c r="E9" s="5"/>
      <c r="F9" s="5"/>
    </row>
    <row r="10" spans="1:6" x14ac:dyDescent="0.2">
      <c r="A10" s="1" t="s">
        <v>7</v>
      </c>
      <c r="C10" s="8" t="s">
        <v>8</v>
      </c>
      <c r="E10" s="5"/>
      <c r="F10" s="5"/>
    </row>
    <row r="11" spans="1:6" ht="51" customHeight="1" x14ac:dyDescent="0.2">
      <c r="A11" s="1" t="s">
        <v>9</v>
      </c>
      <c r="C11" s="10" t="s">
        <v>10</v>
      </c>
      <c r="E11" s="5"/>
      <c r="F11" s="5"/>
    </row>
    <row r="12" spans="1:6" x14ac:dyDescent="0.2">
      <c r="A12" s="1" t="s">
        <v>11</v>
      </c>
      <c r="C12" s="8" t="s">
        <v>12</v>
      </c>
      <c r="E12" s="5"/>
      <c r="F12" s="5"/>
    </row>
    <row r="13" spans="1:6" x14ac:dyDescent="0.2">
      <c r="A13" s="1" t="s">
        <v>13</v>
      </c>
      <c r="C13" s="8" t="s">
        <v>14</v>
      </c>
      <c r="E13" s="5"/>
      <c r="F13" s="5"/>
    </row>
    <row r="14" spans="1:6" x14ac:dyDescent="0.2">
      <c r="A14" s="1" t="s">
        <v>15</v>
      </c>
      <c r="C14" s="8" t="s">
        <v>16</v>
      </c>
      <c r="E14" s="5"/>
      <c r="F14" s="5"/>
    </row>
    <row r="15" spans="1:6" x14ac:dyDescent="0.2">
      <c r="A15" s="1" t="s">
        <v>17</v>
      </c>
      <c r="C15" s="11">
        <v>3824</v>
      </c>
      <c r="E15" s="5"/>
      <c r="F15" s="5"/>
    </row>
    <row r="16" spans="1:6" x14ac:dyDescent="0.2">
      <c r="A16" s="1" t="s">
        <v>18</v>
      </c>
      <c r="C16" s="8" t="s">
        <v>19</v>
      </c>
      <c r="E16" s="5"/>
      <c r="F16" s="5"/>
    </row>
    <row r="17" spans="1:6" ht="40.700000000000003" customHeight="1" x14ac:dyDescent="0.2">
      <c r="A17" s="1" t="s">
        <v>20</v>
      </c>
      <c r="C17" s="10" t="s">
        <v>21</v>
      </c>
      <c r="E17" s="5"/>
      <c r="F17" s="5"/>
    </row>
    <row r="18" spans="1:6" x14ac:dyDescent="0.2">
      <c r="A18" s="12"/>
      <c r="B18" s="13"/>
      <c r="C18" s="14"/>
      <c r="D18" s="15"/>
    </row>
    <row r="19" spans="1:6" x14ac:dyDescent="0.2">
      <c r="A19" s="17" t="s">
        <v>22</v>
      </c>
      <c r="B19" s="18"/>
      <c r="C19" s="18"/>
      <c r="D19" s="18"/>
    </row>
    <row r="20" spans="1:6" x14ac:dyDescent="0.2">
      <c r="A20" s="19" t="s">
        <v>23</v>
      </c>
      <c r="B20" s="20"/>
      <c r="C20" s="21">
        <v>45747</v>
      </c>
      <c r="D20" s="20"/>
    </row>
    <row r="21" spans="1:6" x14ac:dyDescent="0.2">
      <c r="A21" s="22"/>
      <c r="B21" s="23"/>
      <c r="C21" s="23"/>
      <c r="D21" s="24" t="s">
        <v>24</v>
      </c>
    </row>
    <row r="22" spans="1:6" s="26" customFormat="1" ht="25.5" customHeight="1" x14ac:dyDescent="0.2">
      <c r="A22" s="246" t="s">
        <v>25</v>
      </c>
      <c r="B22" s="246" t="s">
        <v>26</v>
      </c>
      <c r="C22" s="246" t="s">
        <v>27</v>
      </c>
      <c r="D22" s="246" t="s">
        <v>28</v>
      </c>
      <c r="E22" s="25"/>
      <c r="F22" s="25"/>
    </row>
    <row r="23" spans="1:6" s="26" customFormat="1" x14ac:dyDescent="0.2">
      <c r="A23" s="246"/>
      <c r="B23" s="246"/>
      <c r="C23" s="246"/>
      <c r="D23" s="246"/>
      <c r="E23" s="25"/>
      <c r="F23" s="25"/>
    </row>
    <row r="24" spans="1:6" s="31" customFormat="1" x14ac:dyDescent="0.2">
      <c r="A24" s="27" t="s">
        <v>29</v>
      </c>
      <c r="B24" s="28"/>
      <c r="C24" s="29"/>
      <c r="D24" s="29"/>
      <c r="E24" s="30"/>
      <c r="F24" s="30"/>
    </row>
    <row r="25" spans="1:6" x14ac:dyDescent="0.2">
      <c r="A25" s="32" t="s">
        <v>30</v>
      </c>
      <c r="B25" s="33" t="s">
        <v>31</v>
      </c>
      <c r="C25" s="34">
        <v>4278755</v>
      </c>
      <c r="D25" s="34">
        <v>8114810</v>
      </c>
    </row>
    <row r="26" spans="1:6" ht="15.75" customHeight="1" x14ac:dyDescent="0.2">
      <c r="A26" s="32" t="s">
        <v>32</v>
      </c>
      <c r="B26" s="33" t="s">
        <v>33</v>
      </c>
      <c r="C26" s="35">
        <f>SUM(C27:C31)</f>
        <v>97748</v>
      </c>
      <c r="D26" s="35">
        <f>SUM(D27:D31)</f>
        <v>233629</v>
      </c>
    </row>
    <row r="27" spans="1:6" outlineLevel="1" x14ac:dyDescent="0.2">
      <c r="A27" s="32" t="s">
        <v>34</v>
      </c>
      <c r="B27" s="36" t="s">
        <v>35</v>
      </c>
      <c r="C27" s="35">
        <v>19969</v>
      </c>
      <c r="D27" s="35">
        <v>19939</v>
      </c>
    </row>
    <row r="28" spans="1:6" outlineLevel="1" x14ac:dyDescent="0.2">
      <c r="A28" s="32" t="s">
        <v>36</v>
      </c>
      <c r="B28" s="36" t="s">
        <v>37</v>
      </c>
      <c r="C28" s="35">
        <v>14978</v>
      </c>
      <c r="D28" s="35">
        <v>152356</v>
      </c>
    </row>
    <row r="29" spans="1:6" outlineLevel="1" x14ac:dyDescent="0.2">
      <c r="A29" s="32" t="s">
        <v>38</v>
      </c>
      <c r="B29" s="36" t="s">
        <v>39</v>
      </c>
      <c r="C29" s="35"/>
      <c r="D29" s="35">
        <v>0</v>
      </c>
    </row>
    <row r="30" spans="1:6" outlineLevel="1" x14ac:dyDescent="0.2">
      <c r="A30" s="32" t="s">
        <v>40</v>
      </c>
      <c r="B30" s="36" t="s">
        <v>41</v>
      </c>
      <c r="C30" s="35">
        <v>61221</v>
      </c>
      <c r="D30" s="35">
        <v>60611</v>
      </c>
    </row>
    <row r="31" spans="1:6" outlineLevel="1" x14ac:dyDescent="0.2">
      <c r="A31" s="32" t="s">
        <v>42</v>
      </c>
      <c r="B31" s="36" t="s">
        <v>43</v>
      </c>
      <c r="C31" s="35">
        <v>1580</v>
      </c>
      <c r="D31" s="35">
        <v>723</v>
      </c>
    </row>
    <row r="32" spans="1:6" x14ac:dyDescent="0.2">
      <c r="A32" s="32" t="s">
        <v>44</v>
      </c>
      <c r="B32" s="33" t="s">
        <v>45</v>
      </c>
      <c r="C32" s="35"/>
      <c r="D32" s="35"/>
    </row>
    <row r="33" spans="1:8" x14ac:dyDescent="0.2">
      <c r="A33" s="32" t="s">
        <v>46</v>
      </c>
      <c r="B33" s="33" t="s">
        <v>47</v>
      </c>
      <c r="C33" s="35"/>
      <c r="D33" s="35"/>
    </row>
    <row r="34" spans="1:8" x14ac:dyDescent="0.2">
      <c r="A34" s="32" t="s">
        <v>48</v>
      </c>
      <c r="B34" s="33" t="s">
        <v>49</v>
      </c>
      <c r="C34" s="35"/>
      <c r="D34" s="35"/>
    </row>
    <row r="35" spans="1:8" x14ac:dyDescent="0.2">
      <c r="A35" s="32" t="s">
        <v>50</v>
      </c>
      <c r="B35" s="33" t="s">
        <v>51</v>
      </c>
      <c r="C35" s="37"/>
      <c r="D35" s="37"/>
    </row>
    <row r="36" spans="1:8" x14ac:dyDescent="0.2">
      <c r="A36" s="32" t="s">
        <v>52</v>
      </c>
      <c r="B36" s="33" t="s">
        <v>53</v>
      </c>
      <c r="C36" s="38">
        <f>SUM(C37:C38)</f>
        <v>10248037</v>
      </c>
      <c r="D36" s="38">
        <f>SUM(D37:D38)</f>
        <v>13544992</v>
      </c>
    </row>
    <row r="37" spans="1:8" s="42" customFormat="1" outlineLevel="1" x14ac:dyDescent="0.2">
      <c r="A37" s="39" t="s">
        <v>54</v>
      </c>
      <c r="B37" s="36" t="s">
        <v>55</v>
      </c>
      <c r="C37" s="40">
        <v>10176338</v>
      </c>
      <c r="D37" s="40">
        <v>13537794</v>
      </c>
      <c r="E37" s="41"/>
      <c r="F37" s="41"/>
    </row>
    <row r="38" spans="1:8" s="42" customFormat="1" outlineLevel="1" x14ac:dyDescent="0.2">
      <c r="A38" s="39" t="s">
        <v>56</v>
      </c>
      <c r="B38" s="36" t="s">
        <v>57</v>
      </c>
      <c r="C38" s="40">
        <v>71699</v>
      </c>
      <c r="D38" s="40">
        <v>7198</v>
      </c>
      <c r="E38" s="41"/>
      <c r="F38" s="41"/>
      <c r="H38" s="43"/>
    </row>
    <row r="39" spans="1:8" x14ac:dyDescent="0.2">
      <c r="A39" s="32" t="s">
        <v>58</v>
      </c>
      <c r="B39" s="33" t="s">
        <v>59</v>
      </c>
      <c r="C39" s="35">
        <v>30918</v>
      </c>
      <c r="D39" s="35">
        <v>33435</v>
      </c>
      <c r="E39" s="41"/>
      <c r="F39" s="41"/>
    </row>
    <row r="40" spans="1:8" x14ac:dyDescent="0.2">
      <c r="A40" s="32" t="s">
        <v>60</v>
      </c>
      <c r="B40" s="33" t="s">
        <v>61</v>
      </c>
      <c r="C40" s="35"/>
      <c r="D40" s="35"/>
      <c r="E40" s="41"/>
      <c r="F40" s="41"/>
    </row>
    <row r="41" spans="1:8" x14ac:dyDescent="0.2">
      <c r="A41" s="32" t="s">
        <v>62</v>
      </c>
      <c r="B41" s="33" t="s">
        <v>63</v>
      </c>
      <c r="C41" s="35">
        <v>5510238</v>
      </c>
      <c r="D41" s="35">
        <v>1587251</v>
      </c>
      <c r="E41" s="41"/>
      <c r="F41" s="41"/>
    </row>
    <row r="42" spans="1:8" x14ac:dyDescent="0.2">
      <c r="A42" s="32" t="s">
        <v>64</v>
      </c>
      <c r="B42" s="36" t="s">
        <v>65</v>
      </c>
      <c r="C42" s="35">
        <v>43883605</v>
      </c>
      <c r="D42" s="35">
        <v>36249150</v>
      </c>
    </row>
    <row r="43" spans="1:8" x14ac:dyDescent="0.2">
      <c r="A43" s="32" t="s">
        <v>66</v>
      </c>
      <c r="B43" s="36" t="s">
        <v>67</v>
      </c>
      <c r="C43" s="35"/>
      <c r="D43" s="35"/>
    </row>
    <row r="44" spans="1:8" x14ac:dyDescent="0.2">
      <c r="A44" s="32" t="s">
        <v>68</v>
      </c>
      <c r="B44" s="36" t="s">
        <v>69</v>
      </c>
      <c r="C44" s="35">
        <f>SUM(C45:C46)</f>
        <v>7409085</v>
      </c>
      <c r="D44" s="35">
        <f>SUM(D45:D46)</f>
        <v>10787141</v>
      </c>
      <c r="G44" s="44"/>
    </row>
    <row r="45" spans="1:8" x14ac:dyDescent="0.2">
      <c r="A45" s="45" t="s">
        <v>70</v>
      </c>
      <c r="B45" s="46" t="s">
        <v>71</v>
      </c>
      <c r="C45" s="47">
        <v>3461369</v>
      </c>
      <c r="D45" s="47">
        <v>3734413</v>
      </c>
      <c r="E45" s="48"/>
      <c r="F45" s="48"/>
      <c r="G45" s="49"/>
      <c r="H45" s="50"/>
    </row>
    <row r="46" spans="1:8" x14ac:dyDescent="0.2">
      <c r="A46" s="45" t="s">
        <v>72</v>
      </c>
      <c r="B46" s="46" t="s">
        <v>73</v>
      </c>
      <c r="C46" s="47">
        <v>3947716</v>
      </c>
      <c r="D46" s="47">
        <v>7052728</v>
      </c>
      <c r="E46" s="51"/>
      <c r="F46" s="51"/>
      <c r="G46" s="49"/>
      <c r="H46" s="50"/>
    </row>
    <row r="47" spans="1:8" s="31" customFormat="1" x14ac:dyDescent="0.2">
      <c r="A47" s="27" t="s">
        <v>74</v>
      </c>
      <c r="B47" s="52">
        <v>100</v>
      </c>
      <c r="C47" s="53">
        <f>C25+C26+C32+C33+C34+C35+C36+C39+C40+C41+C42+C43+C44</f>
        <v>71458386</v>
      </c>
      <c r="D47" s="53">
        <f>D25+D26+D32+D33+D34+D35+D36+D39+D40+D41+D42+D43+D44</f>
        <v>70550408</v>
      </c>
      <c r="E47" s="30"/>
      <c r="F47" s="30"/>
    </row>
    <row r="48" spans="1:8" s="31" customFormat="1" x14ac:dyDescent="0.2">
      <c r="A48" s="27" t="s">
        <v>75</v>
      </c>
      <c r="B48" s="52">
        <v>101</v>
      </c>
      <c r="C48" s="29"/>
      <c r="D48" s="29"/>
      <c r="E48" s="30"/>
      <c r="F48" s="30"/>
    </row>
    <row r="49" spans="1:6" s="31" customFormat="1" x14ac:dyDescent="0.2">
      <c r="A49" s="27" t="s">
        <v>76</v>
      </c>
      <c r="B49" s="52"/>
      <c r="C49" s="29"/>
      <c r="D49" s="29"/>
      <c r="E49" s="30"/>
      <c r="F49" s="30"/>
    </row>
    <row r="50" spans="1:6" x14ac:dyDescent="0.2">
      <c r="A50" s="32" t="s">
        <v>32</v>
      </c>
      <c r="B50" s="33">
        <v>110</v>
      </c>
      <c r="C50" s="35">
        <f>SUM(C51:C56)</f>
        <v>431954</v>
      </c>
      <c r="D50" s="35">
        <f>SUM(D51:D56)</f>
        <v>445194</v>
      </c>
    </row>
    <row r="51" spans="1:6" outlineLevel="1" x14ac:dyDescent="0.2">
      <c r="A51" s="32" t="s">
        <v>77</v>
      </c>
      <c r="B51" s="36" t="s">
        <v>78</v>
      </c>
      <c r="C51" s="35"/>
      <c r="D51" s="35"/>
    </row>
    <row r="52" spans="1:6" outlineLevel="1" x14ac:dyDescent="0.2">
      <c r="A52" s="32" t="s">
        <v>79</v>
      </c>
      <c r="B52" s="36" t="s">
        <v>80</v>
      </c>
      <c r="C52" s="35">
        <v>372274</v>
      </c>
      <c r="D52" s="35">
        <v>387516</v>
      </c>
    </row>
    <row r="53" spans="1:6" outlineLevel="1" x14ac:dyDescent="0.2">
      <c r="A53" s="32" t="s">
        <v>36</v>
      </c>
      <c r="B53" s="36" t="s">
        <v>81</v>
      </c>
      <c r="C53" s="35"/>
      <c r="D53" s="35"/>
    </row>
    <row r="54" spans="1:6" outlineLevel="1" x14ac:dyDescent="0.2">
      <c r="A54" s="32" t="s">
        <v>82</v>
      </c>
      <c r="B54" s="36" t="s">
        <v>83</v>
      </c>
      <c r="C54" s="35"/>
      <c r="D54" s="35"/>
    </row>
    <row r="55" spans="1:6" outlineLevel="1" x14ac:dyDescent="0.2">
      <c r="A55" s="32" t="s">
        <v>40</v>
      </c>
      <c r="B55" s="36" t="s">
        <v>84</v>
      </c>
      <c r="C55" s="35">
        <v>59680</v>
      </c>
      <c r="D55" s="35">
        <v>57678</v>
      </c>
    </row>
    <row r="56" spans="1:6" outlineLevel="1" x14ac:dyDescent="0.2">
      <c r="A56" s="32" t="s">
        <v>85</v>
      </c>
      <c r="B56" s="36" t="s">
        <v>86</v>
      </c>
      <c r="C56" s="35"/>
      <c r="D56" s="35"/>
    </row>
    <row r="57" spans="1:6" x14ac:dyDescent="0.2">
      <c r="A57" s="32" t="s">
        <v>44</v>
      </c>
      <c r="B57" s="33">
        <v>111</v>
      </c>
      <c r="C57" s="35">
        <v>103770</v>
      </c>
      <c r="D57" s="35">
        <v>103770</v>
      </c>
    </row>
    <row r="58" spans="1:6" x14ac:dyDescent="0.2">
      <c r="A58" s="32" t="s">
        <v>46</v>
      </c>
      <c r="B58" s="33">
        <v>112</v>
      </c>
      <c r="C58" s="35"/>
      <c r="D58" s="35"/>
    </row>
    <row r="59" spans="1:6" x14ac:dyDescent="0.2">
      <c r="A59" s="32" t="s">
        <v>48</v>
      </c>
      <c r="B59" s="33">
        <v>113</v>
      </c>
      <c r="C59" s="35"/>
      <c r="D59" s="35"/>
    </row>
    <row r="60" spans="1:6" x14ac:dyDescent="0.2">
      <c r="A60" s="54" t="s">
        <v>87</v>
      </c>
      <c r="B60" s="55">
        <v>114</v>
      </c>
      <c r="C60" s="56">
        <v>0</v>
      </c>
      <c r="D60" s="56">
        <v>0</v>
      </c>
    </row>
    <row r="61" spans="1:6" s="42" customFormat="1" x14ac:dyDescent="0.2">
      <c r="A61" s="57" t="s">
        <v>88</v>
      </c>
      <c r="B61" s="55">
        <v>115</v>
      </c>
      <c r="C61" s="58">
        <f>SUM(C62:C63)</f>
        <v>0</v>
      </c>
      <c r="D61" s="58">
        <f>SUM(D62:D63)</f>
        <v>0</v>
      </c>
      <c r="E61" s="41"/>
      <c r="F61" s="41"/>
    </row>
    <row r="62" spans="1:6" s="42" customFormat="1" outlineLevel="1" x14ac:dyDescent="0.2">
      <c r="A62" s="39" t="s">
        <v>89</v>
      </c>
      <c r="B62" s="59" t="s">
        <v>90</v>
      </c>
      <c r="C62" s="58"/>
      <c r="D62" s="58"/>
      <c r="E62" s="41"/>
      <c r="F62" s="41"/>
    </row>
    <row r="63" spans="1:6" s="42" customFormat="1" outlineLevel="1" x14ac:dyDescent="0.2">
      <c r="A63" s="39" t="s">
        <v>91</v>
      </c>
      <c r="B63" s="59" t="s">
        <v>92</v>
      </c>
      <c r="C63" s="58"/>
      <c r="D63" s="58"/>
      <c r="E63" s="41"/>
      <c r="F63" s="41"/>
    </row>
    <row r="64" spans="1:6" s="42" customFormat="1" x14ac:dyDescent="0.2">
      <c r="A64" s="57" t="s">
        <v>93</v>
      </c>
      <c r="B64" s="55">
        <v>116</v>
      </c>
      <c r="C64" s="58"/>
      <c r="D64" s="58"/>
      <c r="E64" s="41"/>
      <c r="F64" s="41"/>
    </row>
    <row r="65" spans="1:7" x14ac:dyDescent="0.2">
      <c r="A65" s="32" t="s">
        <v>94</v>
      </c>
      <c r="B65" s="33">
        <v>117</v>
      </c>
      <c r="C65" s="37">
        <f>SUM(C66:C67)</f>
        <v>0</v>
      </c>
      <c r="D65" s="37">
        <f>SUM(D66:D67)</f>
        <v>0</v>
      </c>
    </row>
    <row r="66" spans="1:7" s="42" customFormat="1" outlineLevel="1" x14ac:dyDescent="0.2">
      <c r="A66" s="39" t="s">
        <v>54</v>
      </c>
      <c r="B66" s="36" t="s">
        <v>95</v>
      </c>
      <c r="C66" s="40"/>
      <c r="D66" s="40"/>
      <c r="E66" s="41"/>
      <c r="F66" s="41"/>
    </row>
    <row r="67" spans="1:7" s="42" customFormat="1" outlineLevel="1" x14ac:dyDescent="0.2">
      <c r="A67" s="39" t="s">
        <v>56</v>
      </c>
      <c r="B67" s="36" t="s">
        <v>96</v>
      </c>
      <c r="C67" s="40"/>
      <c r="D67" s="40"/>
      <c r="E67" s="41"/>
      <c r="F67" s="41"/>
    </row>
    <row r="68" spans="1:7" s="42" customFormat="1" x14ac:dyDescent="0.2">
      <c r="A68" s="57" t="s">
        <v>97</v>
      </c>
      <c r="B68" s="33">
        <v>118</v>
      </c>
      <c r="C68" s="40"/>
      <c r="D68" s="40"/>
      <c r="E68" s="41"/>
      <c r="F68" s="41"/>
    </row>
    <row r="69" spans="1:7" s="42" customFormat="1" x14ac:dyDescent="0.2">
      <c r="A69" s="57" t="s">
        <v>98</v>
      </c>
      <c r="B69" s="33">
        <v>119</v>
      </c>
      <c r="C69" s="40"/>
      <c r="D69" s="40"/>
      <c r="E69" s="41"/>
      <c r="F69" s="41"/>
    </row>
    <row r="70" spans="1:7" x14ac:dyDescent="0.2">
      <c r="A70" s="32" t="s">
        <v>99</v>
      </c>
      <c r="B70" s="33">
        <v>120</v>
      </c>
      <c r="C70" s="35"/>
      <c r="D70" s="35"/>
    </row>
    <row r="71" spans="1:7" x14ac:dyDescent="0.2">
      <c r="A71" s="32" t="s">
        <v>100</v>
      </c>
      <c r="B71" s="33">
        <v>121</v>
      </c>
      <c r="C71" s="35">
        <v>29498616</v>
      </c>
      <c r="D71" s="35">
        <v>29859897</v>
      </c>
    </row>
    <row r="72" spans="1:7" x14ac:dyDescent="0.2">
      <c r="A72" s="32" t="s">
        <v>101</v>
      </c>
      <c r="B72" s="33">
        <v>122</v>
      </c>
      <c r="C72" s="35">
        <v>139374</v>
      </c>
      <c r="D72" s="35">
        <v>101541</v>
      </c>
    </row>
    <row r="73" spans="1:7" x14ac:dyDescent="0.2">
      <c r="A73" s="32" t="s">
        <v>66</v>
      </c>
      <c r="B73" s="33">
        <v>123</v>
      </c>
      <c r="C73" s="35"/>
      <c r="D73" s="35"/>
    </row>
    <row r="74" spans="1:7" x14ac:dyDescent="0.2">
      <c r="A74" s="32" t="s">
        <v>102</v>
      </c>
      <c r="B74" s="33">
        <v>124</v>
      </c>
      <c r="C74" s="35">
        <v>348201</v>
      </c>
      <c r="D74" s="35">
        <v>346949</v>
      </c>
    </row>
    <row r="75" spans="1:7" x14ac:dyDescent="0.2">
      <c r="A75" s="32" t="s">
        <v>103</v>
      </c>
      <c r="B75" s="33">
        <v>125</v>
      </c>
      <c r="C75" s="35">
        <v>469614</v>
      </c>
      <c r="D75" s="35">
        <v>495107</v>
      </c>
    </row>
    <row r="76" spans="1:7" x14ac:dyDescent="0.2">
      <c r="A76" s="32" t="s">
        <v>104</v>
      </c>
      <c r="B76" s="33">
        <v>126</v>
      </c>
      <c r="C76" s="35">
        <v>32711</v>
      </c>
      <c r="D76" s="35">
        <v>37863</v>
      </c>
    </row>
    <row r="77" spans="1:7" x14ac:dyDescent="0.2">
      <c r="A77" s="54" t="s">
        <v>105</v>
      </c>
      <c r="B77" s="55">
        <v>127</v>
      </c>
      <c r="C77" s="60">
        <f>SUM(C78:C80)</f>
        <v>6892399</v>
      </c>
      <c r="D77" s="60">
        <f>SUM(D78:D80)</f>
        <v>6975167</v>
      </c>
      <c r="G77" s="44"/>
    </row>
    <row r="78" spans="1:7" outlineLevel="1" x14ac:dyDescent="0.2">
      <c r="A78" s="39" t="s">
        <v>106</v>
      </c>
      <c r="B78" s="59" t="s">
        <v>107</v>
      </c>
      <c r="C78" s="58">
        <v>4521754</v>
      </c>
      <c r="D78" s="58">
        <v>4598160</v>
      </c>
    </row>
    <row r="79" spans="1:7" outlineLevel="1" x14ac:dyDescent="0.2">
      <c r="A79" s="39" t="s">
        <v>105</v>
      </c>
      <c r="B79" s="59" t="s">
        <v>108</v>
      </c>
      <c r="C79" s="58">
        <v>2370645</v>
      </c>
      <c r="D79" s="58">
        <v>2377007</v>
      </c>
    </row>
    <row r="80" spans="1:7" outlineLevel="1" x14ac:dyDescent="0.2">
      <c r="A80" s="61" t="s">
        <v>109</v>
      </c>
      <c r="B80" s="46" t="s">
        <v>110</v>
      </c>
      <c r="C80" s="62"/>
      <c r="D80" s="62"/>
      <c r="E80" s="51"/>
      <c r="F80" s="48"/>
      <c r="G80" s="50"/>
    </row>
    <row r="81" spans="1:6" s="31" customFormat="1" x14ac:dyDescent="0.2">
      <c r="A81" s="27" t="s">
        <v>111</v>
      </c>
      <c r="B81" s="52">
        <v>200</v>
      </c>
      <c r="C81" s="53">
        <f>C50+C57+C58+C59+C60+C61+C64+C65+C68+C664+C70+C71+C72+C73+C74+C75+C76+C77+C69</f>
        <v>37916639</v>
      </c>
      <c r="D81" s="53">
        <f>D50+D57+D58+D59+D60+D61+D64+D65+D68+D664+D70+D71+D72+D73+D74+D75+D76+D77+D69</f>
        <v>38365488</v>
      </c>
      <c r="E81" s="30"/>
      <c r="F81" s="30"/>
    </row>
    <row r="82" spans="1:6" s="31" customFormat="1" ht="13.5" customHeight="1" x14ac:dyDescent="0.2">
      <c r="A82" s="27" t="s">
        <v>112</v>
      </c>
      <c r="B82" s="28"/>
      <c r="C82" s="53">
        <f>C81+C48+C47</f>
        <v>109375025</v>
      </c>
      <c r="D82" s="53">
        <f>D81+D48+D47</f>
        <v>108915896</v>
      </c>
      <c r="E82" s="30"/>
      <c r="F82" s="30"/>
    </row>
    <row r="83" spans="1:6" s="67" customFormat="1" ht="25.5" x14ac:dyDescent="0.2">
      <c r="A83" s="63" t="s">
        <v>113</v>
      </c>
      <c r="B83" s="64" t="s">
        <v>26</v>
      </c>
      <c r="C83" s="65"/>
      <c r="D83" s="65"/>
      <c r="E83" s="66"/>
      <c r="F83" s="66"/>
    </row>
    <row r="84" spans="1:6" s="31" customFormat="1" x14ac:dyDescent="0.2">
      <c r="A84" s="27" t="s">
        <v>114</v>
      </c>
      <c r="B84" s="28"/>
      <c r="C84" s="29"/>
      <c r="D84" s="29"/>
      <c r="E84" s="30"/>
      <c r="F84" s="30"/>
    </row>
    <row r="85" spans="1:6" x14ac:dyDescent="0.2">
      <c r="A85" s="32" t="s">
        <v>115</v>
      </c>
      <c r="B85" s="33">
        <v>210</v>
      </c>
      <c r="C85" s="68">
        <f>SUM(C86:C89)</f>
        <v>7058</v>
      </c>
      <c r="D85" s="37">
        <f>SUM(D86:D89)</f>
        <v>15507</v>
      </c>
    </row>
    <row r="86" spans="1:6" s="42" customFormat="1" outlineLevel="2" x14ac:dyDescent="0.2">
      <c r="A86" s="39" t="s">
        <v>116</v>
      </c>
      <c r="B86" s="59" t="s">
        <v>117</v>
      </c>
      <c r="C86" s="69"/>
      <c r="D86" s="58"/>
      <c r="E86" s="16"/>
      <c r="F86" s="16"/>
    </row>
    <row r="87" spans="1:6" s="42" customFormat="1" outlineLevel="2" x14ac:dyDescent="0.2">
      <c r="A87" s="70" t="s">
        <v>118</v>
      </c>
      <c r="B87" s="59" t="s">
        <v>119</v>
      </c>
      <c r="C87" s="69">
        <v>7058</v>
      </c>
      <c r="D87" s="58">
        <v>15507</v>
      </c>
      <c r="E87" s="41"/>
      <c r="F87" s="41"/>
    </row>
    <row r="88" spans="1:6" s="42" customFormat="1" outlineLevel="2" x14ac:dyDescent="0.2">
      <c r="A88" s="39" t="s">
        <v>120</v>
      </c>
      <c r="B88" s="59" t="s">
        <v>121</v>
      </c>
      <c r="C88" s="69"/>
      <c r="D88" s="58"/>
      <c r="E88" s="41"/>
      <c r="F88" s="41"/>
    </row>
    <row r="89" spans="1:6" s="42" customFormat="1" outlineLevel="2" x14ac:dyDescent="0.2">
      <c r="A89" s="39" t="s">
        <v>122</v>
      </c>
      <c r="B89" s="59" t="s">
        <v>123</v>
      </c>
      <c r="C89" s="69"/>
      <c r="D89" s="58"/>
      <c r="E89" s="41"/>
      <c r="F89" s="41"/>
    </row>
    <row r="90" spans="1:6" s="42" customFormat="1" ht="25.5" outlineLevel="2" x14ac:dyDescent="0.2">
      <c r="A90" s="32" t="s">
        <v>124</v>
      </c>
      <c r="B90" s="55">
        <v>211</v>
      </c>
      <c r="C90" s="69"/>
      <c r="D90" s="58"/>
      <c r="E90" s="41"/>
      <c r="F90" s="41"/>
    </row>
    <row r="91" spans="1:6" x14ac:dyDescent="0.2">
      <c r="A91" s="32" t="s">
        <v>48</v>
      </c>
      <c r="B91" s="33">
        <v>212</v>
      </c>
      <c r="C91" s="71"/>
      <c r="D91" s="35"/>
    </row>
    <row r="92" spans="1:6" x14ac:dyDescent="0.2">
      <c r="A92" s="32" t="s">
        <v>125</v>
      </c>
      <c r="B92" s="33">
        <v>213</v>
      </c>
      <c r="C92" s="68">
        <f>SUM(C93:C94)</f>
        <v>446768</v>
      </c>
      <c r="D92" s="37">
        <f>SUM(D93:D94)</f>
        <v>677712</v>
      </c>
    </row>
    <row r="93" spans="1:6" s="42" customFormat="1" outlineLevel="1" x14ac:dyDescent="0.2">
      <c r="A93" s="39" t="s">
        <v>126</v>
      </c>
      <c r="B93" s="36" t="s">
        <v>127</v>
      </c>
      <c r="C93" s="72"/>
      <c r="D93" s="40"/>
      <c r="E93" s="16"/>
      <c r="F93" s="16"/>
    </row>
    <row r="94" spans="1:6" s="42" customFormat="1" outlineLevel="1" x14ac:dyDescent="0.2">
      <c r="A94" s="39" t="s">
        <v>128</v>
      </c>
      <c r="B94" s="36" t="s">
        <v>129</v>
      </c>
      <c r="C94" s="72">
        <v>446768</v>
      </c>
      <c r="D94" s="40">
        <v>677712</v>
      </c>
      <c r="E94" s="16"/>
      <c r="F94" s="41"/>
    </row>
    <row r="95" spans="1:6" x14ac:dyDescent="0.2">
      <c r="A95" s="32" t="s">
        <v>130</v>
      </c>
      <c r="B95" s="33">
        <v>214</v>
      </c>
      <c r="C95" s="68">
        <f>C96+C97</f>
        <v>3284983</v>
      </c>
      <c r="D95" s="37">
        <f>D96+D97</f>
        <v>3853010</v>
      </c>
    </row>
    <row r="96" spans="1:6" s="42" customFormat="1" outlineLevel="1" x14ac:dyDescent="0.2">
      <c r="A96" s="39" t="s">
        <v>131</v>
      </c>
      <c r="B96" s="33" t="s">
        <v>132</v>
      </c>
      <c r="C96" s="72">
        <v>3168562</v>
      </c>
      <c r="D96" s="40">
        <v>3769643</v>
      </c>
      <c r="E96" s="41"/>
      <c r="F96" s="41"/>
    </row>
    <row r="97" spans="1:7" s="42" customFormat="1" outlineLevel="1" x14ac:dyDescent="0.2">
      <c r="A97" s="39" t="s">
        <v>133</v>
      </c>
      <c r="B97" s="33" t="s">
        <v>134</v>
      </c>
      <c r="C97" s="72">
        <v>116421</v>
      </c>
      <c r="D97" s="40">
        <v>83367</v>
      </c>
      <c r="E97" s="41"/>
      <c r="F97" s="41"/>
    </row>
    <row r="98" spans="1:7" x14ac:dyDescent="0.2">
      <c r="A98" s="32" t="s">
        <v>135</v>
      </c>
      <c r="B98" s="33">
        <v>215</v>
      </c>
      <c r="C98" s="71">
        <v>1254242</v>
      </c>
      <c r="D98" s="35">
        <v>1960900</v>
      </c>
    </row>
    <row r="99" spans="1:7" x14ac:dyDescent="0.2">
      <c r="A99" s="32" t="s">
        <v>136</v>
      </c>
      <c r="B99" s="33">
        <v>216</v>
      </c>
      <c r="C99" s="71">
        <v>747443</v>
      </c>
      <c r="D99" s="35">
        <v>747443</v>
      </c>
    </row>
    <row r="100" spans="1:7" x14ac:dyDescent="0.2">
      <c r="A100" s="32" t="s">
        <v>137</v>
      </c>
      <c r="B100" s="33">
        <v>217</v>
      </c>
      <c r="C100" s="71">
        <v>1001351</v>
      </c>
      <c r="D100" s="35">
        <v>1048833</v>
      </c>
    </row>
    <row r="101" spans="1:7" x14ac:dyDescent="0.2">
      <c r="A101" s="32" t="s">
        <v>138</v>
      </c>
      <c r="B101" s="33">
        <v>218</v>
      </c>
      <c r="C101" s="71">
        <v>1800</v>
      </c>
      <c r="D101" s="35">
        <v>1607</v>
      </c>
    </row>
    <row r="102" spans="1:7" x14ac:dyDescent="0.2">
      <c r="A102" s="32" t="s">
        <v>139</v>
      </c>
      <c r="B102" s="33">
        <v>219</v>
      </c>
      <c r="C102" s="71">
        <v>2030258</v>
      </c>
      <c r="D102" s="35">
        <v>2099199</v>
      </c>
    </row>
    <row r="103" spans="1:7" x14ac:dyDescent="0.2">
      <c r="A103" s="32" t="s">
        <v>140</v>
      </c>
      <c r="B103" s="33">
        <v>220</v>
      </c>
      <c r="C103" s="71">
        <v>0</v>
      </c>
      <c r="D103" s="35"/>
    </row>
    <row r="104" spans="1:7" x14ac:dyDescent="0.2">
      <c r="A104" s="32" t="s">
        <v>141</v>
      </c>
      <c r="B104" s="33">
        <v>221</v>
      </c>
      <c r="C104" s="71">
        <v>52525</v>
      </c>
      <c r="D104" s="35">
        <v>52525</v>
      </c>
    </row>
    <row r="105" spans="1:7" x14ac:dyDescent="0.2">
      <c r="A105" s="54" t="s">
        <v>142</v>
      </c>
      <c r="B105" s="33">
        <v>222</v>
      </c>
      <c r="C105" s="71">
        <f>SUM(C106:C107)</f>
        <v>2145159</v>
      </c>
      <c r="D105" s="35">
        <f>SUM(D106:D107)</f>
        <v>1636612</v>
      </c>
      <c r="G105" s="44"/>
    </row>
    <row r="106" spans="1:7" x14ac:dyDescent="0.2">
      <c r="A106" s="54" t="s">
        <v>143</v>
      </c>
      <c r="B106" s="33" t="s">
        <v>144</v>
      </c>
      <c r="C106" s="71">
        <v>1163263</v>
      </c>
      <c r="D106" s="35">
        <v>944432</v>
      </c>
      <c r="G106" s="44"/>
    </row>
    <row r="107" spans="1:7" x14ac:dyDescent="0.2">
      <c r="A107" s="45" t="s">
        <v>72</v>
      </c>
      <c r="B107" s="73" t="s">
        <v>145</v>
      </c>
      <c r="C107" s="74">
        <v>981896</v>
      </c>
      <c r="D107" s="47">
        <v>692180</v>
      </c>
      <c r="E107" s="48"/>
      <c r="F107" s="48"/>
      <c r="G107" s="50"/>
    </row>
    <row r="108" spans="1:7" s="31" customFormat="1" x14ac:dyDescent="0.2">
      <c r="A108" s="27" t="s">
        <v>146</v>
      </c>
      <c r="B108" s="52">
        <v>300</v>
      </c>
      <c r="C108" s="53">
        <f>SUM(C84:C105)-SUM(C86:C88)-SUM(C93:C94)-SUM(C96:C97)</f>
        <v>10971587</v>
      </c>
      <c r="D108" s="53">
        <f>SUM(D84:D105)-SUM(D86:D88)-SUM(D93:D94)-SUM(D96:D97)</f>
        <v>12093348</v>
      </c>
      <c r="E108" s="30"/>
      <c r="F108" s="30"/>
    </row>
    <row r="109" spans="1:7" s="31" customFormat="1" x14ac:dyDescent="0.2">
      <c r="A109" s="27" t="s">
        <v>147</v>
      </c>
      <c r="B109" s="52">
        <v>301</v>
      </c>
      <c r="C109" s="29"/>
      <c r="D109" s="29"/>
      <c r="E109" s="30"/>
      <c r="F109" s="30"/>
    </row>
    <row r="110" spans="1:7" s="31" customFormat="1" x14ac:dyDescent="0.2">
      <c r="A110" s="27" t="s">
        <v>148</v>
      </c>
      <c r="B110" s="28"/>
      <c r="C110" s="29"/>
      <c r="D110" s="29"/>
      <c r="E110" s="30"/>
      <c r="F110" s="30"/>
    </row>
    <row r="111" spans="1:7" x14ac:dyDescent="0.2">
      <c r="A111" s="32" t="s">
        <v>149</v>
      </c>
      <c r="B111" s="33">
        <v>310</v>
      </c>
      <c r="C111" s="75">
        <f>SUM(C112:C115)</f>
        <v>412221</v>
      </c>
      <c r="D111" s="75">
        <f>SUM(D112:D115)</f>
        <v>364845</v>
      </c>
    </row>
    <row r="112" spans="1:7" s="42" customFormat="1" outlineLevel="2" x14ac:dyDescent="0.2">
      <c r="A112" s="39" t="s">
        <v>116</v>
      </c>
      <c r="B112" s="55" t="s">
        <v>150</v>
      </c>
      <c r="C112" s="58"/>
      <c r="D112" s="58"/>
      <c r="E112" s="16"/>
      <c r="F112" s="16"/>
    </row>
    <row r="113" spans="1:6" s="42" customFormat="1" outlineLevel="2" x14ac:dyDescent="0.2">
      <c r="A113" s="76" t="s">
        <v>118</v>
      </c>
      <c r="B113" s="55" t="s">
        <v>151</v>
      </c>
      <c r="C113" s="58">
        <v>147394</v>
      </c>
      <c r="D113" s="58">
        <v>100018</v>
      </c>
      <c r="E113" s="41"/>
      <c r="F113" s="41"/>
    </row>
    <row r="114" spans="1:6" s="42" customFormat="1" outlineLevel="2" x14ac:dyDescent="0.2">
      <c r="A114" s="39" t="s">
        <v>120</v>
      </c>
      <c r="B114" s="55" t="s">
        <v>152</v>
      </c>
      <c r="C114" s="58"/>
      <c r="D114" s="58"/>
      <c r="E114" s="41"/>
      <c r="F114" s="41"/>
    </row>
    <row r="115" spans="1:6" s="42" customFormat="1" outlineLevel="2" x14ac:dyDescent="0.2">
      <c r="A115" s="39" t="s">
        <v>153</v>
      </c>
      <c r="B115" s="55" t="s">
        <v>154</v>
      </c>
      <c r="C115" s="58">
        <v>264827</v>
      </c>
      <c r="D115" s="58">
        <v>264827</v>
      </c>
      <c r="E115" s="41"/>
      <c r="F115" s="41"/>
    </row>
    <row r="116" spans="1:6" s="42" customFormat="1" ht="25.5" outlineLevel="2" x14ac:dyDescent="0.2">
      <c r="A116" s="32" t="s">
        <v>155</v>
      </c>
      <c r="B116" s="55">
        <v>311</v>
      </c>
      <c r="C116" s="58"/>
      <c r="D116" s="58"/>
      <c r="E116" s="41"/>
      <c r="F116" s="41"/>
    </row>
    <row r="117" spans="1:6" x14ac:dyDescent="0.2">
      <c r="A117" s="32" t="s">
        <v>48</v>
      </c>
      <c r="B117" s="33">
        <v>312</v>
      </c>
      <c r="C117" s="35"/>
      <c r="D117" s="35"/>
    </row>
    <row r="118" spans="1:6" x14ac:dyDescent="0.2">
      <c r="A118" s="32" t="s">
        <v>156</v>
      </c>
      <c r="B118" s="33">
        <v>313</v>
      </c>
      <c r="C118" s="75">
        <f>SUM(C119:C120)</f>
        <v>291995</v>
      </c>
      <c r="D118" s="75">
        <f>SUM(D119:D120)</f>
        <v>354874</v>
      </c>
    </row>
    <row r="119" spans="1:6" s="42" customFormat="1" outlineLevel="1" x14ac:dyDescent="0.2">
      <c r="A119" s="39" t="s">
        <v>126</v>
      </c>
      <c r="B119" s="33" t="s">
        <v>157</v>
      </c>
      <c r="C119" s="40"/>
      <c r="D119" s="40"/>
      <c r="E119" s="41"/>
      <c r="F119" s="41"/>
    </row>
    <row r="120" spans="1:6" s="42" customFormat="1" outlineLevel="1" x14ac:dyDescent="0.2">
      <c r="A120" s="39" t="s">
        <v>128</v>
      </c>
      <c r="B120" s="33" t="s">
        <v>158</v>
      </c>
      <c r="C120" s="40">
        <v>291995</v>
      </c>
      <c r="D120" s="40">
        <v>354874</v>
      </c>
      <c r="E120" s="41"/>
      <c r="F120" s="41"/>
    </row>
    <row r="121" spans="1:6" x14ac:dyDescent="0.2">
      <c r="A121" s="32" t="s">
        <v>159</v>
      </c>
      <c r="B121" s="33">
        <v>314</v>
      </c>
      <c r="C121" s="75">
        <f>SUM(C122:C123)</f>
        <v>45678</v>
      </c>
      <c r="D121" s="75">
        <f>SUM(D122:D123)</f>
        <v>48533</v>
      </c>
    </row>
    <row r="122" spans="1:6" s="42" customFormat="1" outlineLevel="1" x14ac:dyDescent="0.2">
      <c r="A122" s="39" t="s">
        <v>131</v>
      </c>
      <c r="B122" s="33" t="s">
        <v>160</v>
      </c>
      <c r="C122" s="40"/>
      <c r="D122" s="40"/>
      <c r="E122" s="41"/>
      <c r="F122" s="41"/>
    </row>
    <row r="123" spans="1:6" s="42" customFormat="1" outlineLevel="1" x14ac:dyDescent="0.2">
      <c r="A123" s="39" t="s">
        <v>133</v>
      </c>
      <c r="B123" s="33" t="s">
        <v>161</v>
      </c>
      <c r="C123" s="40">
        <v>45678</v>
      </c>
      <c r="D123" s="40">
        <v>48533</v>
      </c>
      <c r="E123" s="41"/>
      <c r="F123" s="41"/>
    </row>
    <row r="124" spans="1:6" x14ac:dyDescent="0.2">
      <c r="A124" s="32" t="s">
        <v>162</v>
      </c>
      <c r="B124" s="33">
        <v>315</v>
      </c>
      <c r="C124" s="35">
        <v>4175043</v>
      </c>
      <c r="D124" s="35">
        <v>4052754</v>
      </c>
    </row>
    <row r="125" spans="1:6" x14ac:dyDescent="0.2">
      <c r="A125" s="32" t="s">
        <v>163</v>
      </c>
      <c r="B125" s="33">
        <v>316</v>
      </c>
      <c r="C125" s="35">
        <v>2246687</v>
      </c>
      <c r="D125" s="35">
        <v>2196782</v>
      </c>
    </row>
    <row r="126" spans="1:6" x14ac:dyDescent="0.2">
      <c r="A126" s="32" t="s">
        <v>137</v>
      </c>
      <c r="B126" s="33">
        <v>317</v>
      </c>
      <c r="C126" s="35">
        <v>235143</v>
      </c>
      <c r="D126" s="35">
        <v>235143</v>
      </c>
    </row>
    <row r="127" spans="1:6" ht="15" customHeight="1" x14ac:dyDescent="0.2">
      <c r="A127" s="32" t="s">
        <v>164</v>
      </c>
      <c r="B127" s="33">
        <v>318</v>
      </c>
      <c r="C127" s="35"/>
      <c r="D127" s="35"/>
    </row>
    <row r="128" spans="1:6" x14ac:dyDescent="0.2">
      <c r="A128" s="32" t="s">
        <v>165</v>
      </c>
      <c r="B128" s="33">
        <v>319</v>
      </c>
      <c r="C128" s="35"/>
      <c r="D128" s="35"/>
    </row>
    <row r="129" spans="1:7" x14ac:dyDescent="0.2">
      <c r="A129" s="32" t="s">
        <v>140</v>
      </c>
      <c r="B129" s="33">
        <v>320</v>
      </c>
      <c r="C129" s="35"/>
      <c r="D129" s="35"/>
    </row>
    <row r="130" spans="1:7" x14ac:dyDescent="0.2">
      <c r="A130" s="54" t="s">
        <v>166</v>
      </c>
      <c r="B130" s="33">
        <v>321</v>
      </c>
      <c r="C130" s="35">
        <f>SUM(C131:C132)</f>
        <v>1605421</v>
      </c>
      <c r="D130" s="35">
        <f>SUM(D131:D132)</f>
        <v>1658808</v>
      </c>
      <c r="G130" s="44"/>
    </row>
    <row r="131" spans="1:7" x14ac:dyDescent="0.2">
      <c r="A131" s="54" t="s">
        <v>167</v>
      </c>
      <c r="B131" s="33" t="s">
        <v>168</v>
      </c>
      <c r="C131" s="35">
        <v>1605421</v>
      </c>
      <c r="D131" s="35">
        <v>1658808</v>
      </c>
      <c r="G131" s="44"/>
    </row>
    <row r="132" spans="1:7" x14ac:dyDescent="0.2">
      <c r="A132" s="54" t="s">
        <v>72</v>
      </c>
      <c r="B132" s="33" t="s">
        <v>169</v>
      </c>
      <c r="C132" s="35"/>
      <c r="D132" s="35"/>
      <c r="G132" s="44"/>
    </row>
    <row r="133" spans="1:7" s="31" customFormat="1" x14ac:dyDescent="0.2">
      <c r="A133" s="27" t="s">
        <v>170</v>
      </c>
      <c r="B133" s="52">
        <v>400</v>
      </c>
      <c r="C133" s="53">
        <f>C111+C117+C118+C121+C124+C125+C130+C126+C127+C128+C129</f>
        <v>9012188</v>
      </c>
      <c r="D133" s="53">
        <f>D111+D117+D118+D121+D124+D125+D130+D126+D127+D128+D129</f>
        <v>8911739</v>
      </c>
      <c r="E133" s="30"/>
      <c r="F133" s="30"/>
    </row>
    <row r="134" spans="1:7" s="31" customFormat="1" x14ac:dyDescent="0.2">
      <c r="A134" s="27" t="s">
        <v>171</v>
      </c>
      <c r="B134" s="28"/>
      <c r="C134" s="29"/>
      <c r="D134" s="29"/>
      <c r="E134" s="30"/>
      <c r="F134" s="30"/>
    </row>
    <row r="135" spans="1:7" x14ac:dyDescent="0.2">
      <c r="A135" s="32" t="s">
        <v>172</v>
      </c>
      <c r="B135" s="33">
        <v>410</v>
      </c>
      <c r="C135" s="35">
        <v>4405169</v>
      </c>
      <c r="D135" s="35">
        <v>4405169</v>
      </c>
    </row>
    <row r="136" spans="1:7" x14ac:dyDescent="0.2">
      <c r="A136" s="32" t="s">
        <v>173</v>
      </c>
      <c r="B136" s="33">
        <v>411</v>
      </c>
      <c r="C136" s="35"/>
      <c r="D136" s="35"/>
    </row>
    <row r="137" spans="1:7" x14ac:dyDescent="0.2">
      <c r="A137" s="32" t="s">
        <v>174</v>
      </c>
      <c r="B137" s="33">
        <v>412</v>
      </c>
      <c r="C137" s="35"/>
      <c r="D137" s="35"/>
    </row>
    <row r="138" spans="1:7" x14ac:dyDescent="0.2">
      <c r="A138" s="32" t="s">
        <v>175</v>
      </c>
      <c r="B138" s="33">
        <v>413</v>
      </c>
      <c r="C138" s="35">
        <v>-438408</v>
      </c>
      <c r="D138" s="35">
        <v>-439760</v>
      </c>
    </row>
    <row r="139" spans="1:7" x14ac:dyDescent="0.2">
      <c r="A139" s="32" t="s">
        <v>176</v>
      </c>
      <c r="B139" s="33">
        <v>414</v>
      </c>
      <c r="C139" s="35">
        <f>SUM(C140:C145)</f>
        <v>85424489</v>
      </c>
      <c r="D139" s="35">
        <f>SUM(D140:D146)</f>
        <v>83945400</v>
      </c>
    </row>
    <row r="140" spans="1:7" outlineLevel="1" x14ac:dyDescent="0.2">
      <c r="A140" s="32" t="s">
        <v>177</v>
      </c>
      <c r="B140" s="33" t="s">
        <v>178</v>
      </c>
      <c r="C140" s="35">
        <v>1479089</v>
      </c>
      <c r="D140" s="35">
        <v>2939845</v>
      </c>
    </row>
    <row r="141" spans="1:7" outlineLevel="1" x14ac:dyDescent="0.2">
      <c r="A141" s="32" t="s">
        <v>179</v>
      </c>
      <c r="B141" s="33" t="s">
        <v>180</v>
      </c>
      <c r="C141" s="35"/>
      <c r="D141" s="35">
        <v>-38585</v>
      </c>
    </row>
    <row r="142" spans="1:7" outlineLevel="1" x14ac:dyDescent="0.2">
      <c r="A142" s="32" t="s">
        <v>181</v>
      </c>
      <c r="B142" s="33" t="s">
        <v>182</v>
      </c>
      <c r="C142" s="35"/>
      <c r="D142" s="35"/>
    </row>
    <row r="143" spans="1:7" outlineLevel="1" x14ac:dyDescent="0.2">
      <c r="A143" s="32" t="s">
        <v>183</v>
      </c>
      <c r="B143" s="33" t="s">
        <v>184</v>
      </c>
      <c r="C143" s="35"/>
      <c r="D143" s="35"/>
    </row>
    <row r="144" spans="1:7" outlineLevel="1" x14ac:dyDescent="0.2">
      <c r="A144" s="32" t="s">
        <v>185</v>
      </c>
      <c r="B144" s="33" t="s">
        <v>186</v>
      </c>
      <c r="C144" s="35"/>
      <c r="D144" s="35">
        <v>-8766348</v>
      </c>
    </row>
    <row r="145" spans="1:6" outlineLevel="1" x14ac:dyDescent="0.2">
      <c r="A145" s="32" t="s">
        <v>187</v>
      </c>
      <c r="B145" s="33" t="s">
        <v>188</v>
      </c>
      <c r="C145" s="35">
        <v>83945400</v>
      </c>
      <c r="D145" s="35">
        <v>89810488</v>
      </c>
    </row>
    <row r="146" spans="1:6" x14ac:dyDescent="0.2">
      <c r="A146" s="32" t="s">
        <v>189</v>
      </c>
      <c r="B146" s="33">
        <v>415</v>
      </c>
      <c r="C146" s="35"/>
      <c r="D146" s="35"/>
    </row>
    <row r="147" spans="1:6" s="31" customFormat="1" ht="25.5" x14ac:dyDescent="0.2">
      <c r="A147" s="27" t="s">
        <v>190</v>
      </c>
      <c r="B147" s="52">
        <v>420</v>
      </c>
      <c r="C147" s="53">
        <f>SUM(C134:C139)</f>
        <v>89391250</v>
      </c>
      <c r="D147" s="53">
        <f>SUM(D134:D139)</f>
        <v>87910809</v>
      </c>
      <c r="E147" s="30"/>
      <c r="F147" s="30"/>
    </row>
    <row r="148" spans="1:6" s="31" customFormat="1" x14ac:dyDescent="0.2">
      <c r="A148" s="27" t="s">
        <v>191</v>
      </c>
      <c r="B148" s="52">
        <v>421</v>
      </c>
      <c r="C148" s="29"/>
      <c r="D148" s="29"/>
      <c r="E148" s="30"/>
      <c r="F148" s="30"/>
    </row>
    <row r="149" spans="1:6" s="31" customFormat="1" x14ac:dyDescent="0.2">
      <c r="A149" s="27" t="s">
        <v>192</v>
      </c>
      <c r="B149" s="52">
        <v>500</v>
      </c>
      <c r="C149" s="53">
        <f>C147+C148</f>
        <v>89391250</v>
      </c>
      <c r="D149" s="53">
        <f>D147+D148</f>
        <v>87910809</v>
      </c>
      <c r="E149" s="30"/>
      <c r="F149" s="30"/>
    </row>
    <row r="150" spans="1:6" s="31" customFormat="1" x14ac:dyDescent="0.2">
      <c r="A150" s="27" t="s">
        <v>193</v>
      </c>
      <c r="B150" s="52"/>
      <c r="C150" s="53">
        <f>C108+C133+C149</f>
        <v>109375025</v>
      </c>
      <c r="D150" s="53">
        <f>D108+D133+D149</f>
        <v>108915896</v>
      </c>
      <c r="E150" s="30"/>
      <c r="F150" s="30"/>
    </row>
    <row r="151" spans="1:6" x14ac:dyDescent="0.2">
      <c r="A151" s="77"/>
      <c r="B151" s="78"/>
      <c r="C151" s="79">
        <f>C150-C82</f>
        <v>0</v>
      </c>
      <c r="D151" s="79">
        <f>D150-D82</f>
        <v>0</v>
      </c>
    </row>
    <row r="152" spans="1:6" x14ac:dyDescent="0.2">
      <c r="A152" s="77"/>
      <c r="B152" s="78"/>
      <c r="C152" s="79"/>
      <c r="D152" s="79"/>
    </row>
    <row r="153" spans="1:6" x14ac:dyDescent="0.2">
      <c r="A153" s="77"/>
      <c r="B153" s="78"/>
      <c r="C153" s="79"/>
      <c r="D153" s="79"/>
    </row>
    <row r="154" spans="1:6" x14ac:dyDescent="0.2">
      <c r="A154" s="77"/>
      <c r="B154" s="78"/>
      <c r="C154" s="79"/>
      <c r="D154" s="79"/>
    </row>
    <row r="155" spans="1:6" s="8" customFormat="1" ht="15" customHeight="1" x14ac:dyDescent="0.2">
      <c r="A155" s="18" t="s">
        <v>194</v>
      </c>
      <c r="B155" s="80"/>
      <c r="C155" s="81"/>
      <c r="D155" s="80"/>
      <c r="E155" s="5"/>
      <c r="F155" s="5"/>
    </row>
    <row r="156" spans="1:6" s="8" customFormat="1" ht="12.75" customHeight="1" x14ac:dyDescent="0.2">
      <c r="A156" s="18" t="s">
        <v>195</v>
      </c>
      <c r="B156" s="80"/>
      <c r="C156" s="247" t="s">
        <v>196</v>
      </c>
      <c r="D156" s="247"/>
      <c r="E156" s="5"/>
      <c r="F156" s="5"/>
    </row>
    <row r="157" spans="1:6" s="8" customFormat="1" x14ac:dyDescent="0.2">
      <c r="A157" s="82"/>
      <c r="B157" s="80"/>
      <c r="C157" s="83"/>
      <c r="D157" s="83"/>
      <c r="E157" s="5"/>
      <c r="F157" s="5"/>
    </row>
    <row r="158" spans="1:6" s="8" customFormat="1" ht="13.7" customHeight="1" x14ac:dyDescent="0.2">
      <c r="A158" s="22" t="s">
        <v>197</v>
      </c>
      <c r="B158" s="80"/>
      <c r="C158" s="81"/>
      <c r="D158" s="80"/>
      <c r="E158" s="5"/>
      <c r="F158" s="5"/>
    </row>
    <row r="159" spans="1:6" s="8" customFormat="1" ht="13.7" customHeight="1" x14ac:dyDescent="0.2">
      <c r="A159" s="82" t="s">
        <v>198</v>
      </c>
      <c r="B159" s="80"/>
      <c r="C159" s="247" t="s">
        <v>196</v>
      </c>
      <c r="D159" s="247"/>
      <c r="E159" s="5"/>
      <c r="F159" s="5"/>
    </row>
    <row r="160" spans="1:6" s="8" customFormat="1" x14ac:dyDescent="0.2">
      <c r="A160" s="77" t="s">
        <v>199</v>
      </c>
      <c r="B160" s="78"/>
      <c r="C160" s="78"/>
      <c r="D160" s="78"/>
      <c r="E160" s="16"/>
      <c r="F160" s="16"/>
    </row>
    <row r="161" spans="1:6" s="8" customFormat="1" x14ac:dyDescent="0.2">
      <c r="A161" s="84"/>
      <c r="C161" s="3"/>
      <c r="D161" s="9"/>
      <c r="E161" s="16"/>
      <c r="F161" s="16"/>
    </row>
  </sheetData>
  <mergeCells count="6">
    <mergeCell ref="C159:D159"/>
    <mergeCell ref="A22:A23"/>
    <mergeCell ref="B22:B23"/>
    <mergeCell ref="C22:C23"/>
    <mergeCell ref="D22:D23"/>
    <mergeCell ref="C156:D156"/>
  </mergeCells>
  <pageMargins left="0.70866141732283472" right="0.70866141732283472" top="0.39370078740157483" bottom="0.43307086614173229" header="0.19685039370078741" footer="0.31496062992125984"/>
  <pageSetup paperSize="9" scale="59" firstPageNumber="0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11A69-BA46-464C-BA30-DD0275A3E69A}">
  <sheetPr>
    <pageSetUpPr fitToPage="1"/>
  </sheetPr>
  <dimension ref="A1:I77"/>
  <sheetViews>
    <sheetView view="pageBreakPreview" zoomScale="80" zoomScaleNormal="70" zoomScaleSheetLayoutView="80" workbookViewId="0">
      <selection activeCell="D14" sqref="D14"/>
    </sheetView>
  </sheetViews>
  <sheetFormatPr defaultColWidth="9.42578125" defaultRowHeight="12.75" x14ac:dyDescent="0.2"/>
  <cols>
    <col min="1" max="1" width="89.42578125" style="85" customWidth="1"/>
    <col min="2" max="2" width="7.42578125" style="85" customWidth="1"/>
    <col min="3" max="3" width="13.42578125" style="85" hidden="1" customWidth="1"/>
    <col min="4" max="4" width="15.42578125" style="85" customWidth="1"/>
    <col min="5" max="5" width="15.5703125" style="85" customWidth="1"/>
    <col min="6" max="6" width="14.42578125" style="89" customWidth="1"/>
    <col min="7" max="7" width="11.42578125" style="90" bestFit="1" customWidth="1"/>
    <col min="8" max="8" width="12" style="91" bestFit="1" customWidth="1"/>
    <col min="9" max="9" width="9.42578125" style="87"/>
    <col min="10" max="11" width="9.42578125" style="85"/>
    <col min="12" max="12" width="9.42578125" style="85" customWidth="1"/>
    <col min="13" max="17" width="9.42578125" style="85"/>
    <col min="18" max="18" width="9.42578125" style="85" customWidth="1"/>
    <col min="19" max="21" width="9.42578125" style="85"/>
    <col min="22" max="22" width="9.42578125" style="85" customWidth="1"/>
    <col min="23" max="24" width="9.42578125" style="85"/>
    <col min="25" max="26" width="9.42578125" style="85" customWidth="1"/>
    <col min="27" max="47" width="9.42578125" style="85"/>
    <col min="48" max="48" width="9.42578125" style="85" customWidth="1"/>
    <col min="49" max="55" width="9.42578125" style="85"/>
    <col min="56" max="56" width="9.42578125" style="85" customWidth="1"/>
    <col min="57" max="89" width="9.42578125" style="85"/>
    <col min="90" max="90" width="9.42578125" style="85" customWidth="1"/>
    <col min="91" max="16384" width="9.42578125" style="85"/>
  </cols>
  <sheetData>
    <row r="1" spans="1:9" s="2" customFormat="1" x14ac:dyDescent="0.2">
      <c r="A1" s="1"/>
      <c r="C1" s="3"/>
      <c r="E1" s="4" t="s">
        <v>200</v>
      </c>
      <c r="F1" s="5"/>
    </row>
    <row r="2" spans="1:9" s="2" customFormat="1" x14ac:dyDescent="0.2">
      <c r="A2" s="1"/>
      <c r="C2" s="3"/>
      <c r="E2" s="4" t="s">
        <v>1</v>
      </c>
      <c r="F2" s="5"/>
    </row>
    <row r="3" spans="1:9" s="2" customFormat="1" x14ac:dyDescent="0.2">
      <c r="A3" s="1"/>
      <c r="C3" s="3"/>
      <c r="E3" s="4" t="s">
        <v>2</v>
      </c>
      <c r="F3" s="5"/>
    </row>
    <row r="4" spans="1:9" s="2" customFormat="1" x14ac:dyDescent="0.2">
      <c r="A4" s="1"/>
      <c r="C4" s="6"/>
      <c r="E4" s="7"/>
      <c r="F4" s="5"/>
    </row>
    <row r="5" spans="1:9" s="2" customFormat="1" x14ac:dyDescent="0.2">
      <c r="A5" s="1"/>
      <c r="C5" s="6"/>
      <c r="E5" s="7" t="s">
        <v>201</v>
      </c>
      <c r="F5" s="5"/>
    </row>
    <row r="6" spans="1:9" s="2" customFormat="1" x14ac:dyDescent="0.2">
      <c r="A6" s="1"/>
      <c r="C6" s="6"/>
      <c r="E6" s="7" t="s">
        <v>4</v>
      </c>
      <c r="F6" s="5"/>
    </row>
    <row r="7" spans="1:9" s="2" customFormat="1" x14ac:dyDescent="0.2">
      <c r="A7" s="1"/>
      <c r="C7" s="6"/>
      <c r="E7" s="7" t="s">
        <v>5</v>
      </c>
      <c r="F7" s="5"/>
    </row>
    <row r="8" spans="1:9" s="2" customFormat="1" x14ac:dyDescent="0.2">
      <c r="A8" s="1"/>
      <c r="C8" s="6"/>
      <c r="E8" s="7"/>
      <c r="F8" s="5"/>
    </row>
    <row r="9" spans="1:9" x14ac:dyDescent="0.2">
      <c r="E9" s="86" t="s">
        <v>6</v>
      </c>
      <c r="F9" s="85"/>
      <c r="G9" s="85"/>
      <c r="H9" s="87"/>
    </row>
    <row r="10" spans="1:9" x14ac:dyDescent="0.2">
      <c r="F10" s="85"/>
      <c r="G10" s="85"/>
      <c r="H10" s="87"/>
    </row>
    <row r="11" spans="1:9" x14ac:dyDescent="0.2">
      <c r="A11" s="88" t="s">
        <v>202</v>
      </c>
      <c r="B11" s="78"/>
      <c r="C11" s="78"/>
      <c r="D11" s="78"/>
      <c r="E11" s="78"/>
    </row>
    <row r="12" spans="1:9" x14ac:dyDescent="0.2">
      <c r="A12" s="92" t="s">
        <v>203</v>
      </c>
      <c r="B12" s="78"/>
      <c r="C12" s="3" t="str">
        <f>[58]Ф1!C10</f>
        <v>АО "Ульбинский металлургический завод"</v>
      </c>
      <c r="D12" s="78"/>
    </row>
    <row r="13" spans="1:9" x14ac:dyDescent="0.2">
      <c r="A13" s="92" t="s">
        <v>204</v>
      </c>
      <c r="B13" s="78"/>
      <c r="C13" s="93">
        <f>Ф1!C20</f>
        <v>45747</v>
      </c>
      <c r="D13" s="256">
        <f>Ф1!C20</f>
        <v>45747</v>
      </c>
      <c r="E13" s="78"/>
    </row>
    <row r="14" spans="1:9" x14ac:dyDescent="0.2">
      <c r="A14" s="94"/>
      <c r="B14" s="94"/>
      <c r="C14" s="94"/>
      <c r="D14" s="94"/>
      <c r="E14" s="95" t="s">
        <v>24</v>
      </c>
    </row>
    <row r="15" spans="1:9" s="101" customFormat="1" ht="25.5" customHeight="1" x14ac:dyDescent="0.2">
      <c r="A15" s="248" t="s">
        <v>205</v>
      </c>
      <c r="B15" s="248" t="s">
        <v>26</v>
      </c>
      <c r="C15" s="96" t="s">
        <v>206</v>
      </c>
      <c r="D15" s="248" t="s">
        <v>207</v>
      </c>
      <c r="E15" s="248" t="s">
        <v>208</v>
      </c>
      <c r="F15" s="97"/>
      <c r="G15" s="98"/>
      <c r="H15" s="99"/>
      <c r="I15" s="100"/>
    </row>
    <row r="16" spans="1:9" s="101" customFormat="1" x14ac:dyDescent="0.2">
      <c r="A16" s="249"/>
      <c r="B16" s="249"/>
      <c r="C16" s="102"/>
      <c r="D16" s="249"/>
      <c r="E16" s="249"/>
      <c r="F16" s="103"/>
      <c r="G16" s="103"/>
      <c r="H16" s="104"/>
      <c r="I16" s="100"/>
    </row>
    <row r="17" spans="1:9" x14ac:dyDescent="0.2">
      <c r="A17" s="105" t="s">
        <v>209</v>
      </c>
      <c r="B17" s="36" t="s">
        <v>31</v>
      </c>
      <c r="C17" s="106">
        <v>21850812.578018464</v>
      </c>
      <c r="D17" s="107">
        <v>15875050</v>
      </c>
      <c r="E17" s="108">
        <v>16720610</v>
      </c>
      <c r="F17" s="109"/>
    </row>
    <row r="18" spans="1:9" x14ac:dyDescent="0.2">
      <c r="A18" s="105" t="s">
        <v>210</v>
      </c>
      <c r="B18" s="36" t="s">
        <v>33</v>
      </c>
      <c r="C18" s="106">
        <v>17853741.823495578</v>
      </c>
      <c r="D18" s="106">
        <v>11060330</v>
      </c>
      <c r="E18" s="106">
        <v>12856675</v>
      </c>
      <c r="F18" s="79"/>
    </row>
    <row r="19" spans="1:9" s="117" customFormat="1" x14ac:dyDescent="0.2">
      <c r="A19" s="110" t="s">
        <v>211</v>
      </c>
      <c r="B19" s="111" t="s">
        <v>45</v>
      </c>
      <c r="C19" s="112">
        <f>C17-C18</f>
        <v>3997070.7545228861</v>
      </c>
      <c r="D19" s="112">
        <f>D17-D18</f>
        <v>4814720</v>
      </c>
      <c r="E19" s="112">
        <f>E17-E18</f>
        <v>3863935</v>
      </c>
      <c r="F19" s="113"/>
      <c r="G19" s="114"/>
      <c r="H19" s="115"/>
      <c r="I19" s="116"/>
    </row>
    <row r="20" spans="1:9" x14ac:dyDescent="0.2">
      <c r="A20" s="105" t="s">
        <v>212</v>
      </c>
      <c r="B20" s="36" t="s">
        <v>47</v>
      </c>
      <c r="C20" s="106">
        <v>551224.82172179827</v>
      </c>
      <c r="D20" s="106">
        <v>412300</v>
      </c>
      <c r="E20" s="106">
        <v>354400</v>
      </c>
      <c r="F20" s="79"/>
    </row>
    <row r="21" spans="1:9" x14ac:dyDescent="0.2">
      <c r="A21" s="105" t="s">
        <v>213</v>
      </c>
      <c r="B21" s="36" t="s">
        <v>49</v>
      </c>
      <c r="C21" s="106">
        <v>1668306.7878957405</v>
      </c>
      <c r="D21" s="118">
        <f>1540311+1</f>
        <v>1540312</v>
      </c>
      <c r="E21" s="106">
        <v>1307379</v>
      </c>
      <c r="F21" s="79"/>
    </row>
    <row r="22" spans="1:9" s="117" customFormat="1" x14ac:dyDescent="0.2">
      <c r="A22" s="110" t="s">
        <v>214</v>
      </c>
      <c r="B22" s="111" t="s">
        <v>65</v>
      </c>
      <c r="C22" s="112">
        <f>C19-C20-C21</f>
        <v>1777539.1449053474</v>
      </c>
      <c r="D22" s="119">
        <f>D19-D20-D21</f>
        <v>2862108</v>
      </c>
      <c r="E22" s="112">
        <f>E19-E20-E21</f>
        <v>2202156</v>
      </c>
      <c r="F22" s="113"/>
      <c r="G22" s="114"/>
      <c r="H22" s="115"/>
      <c r="I22" s="116"/>
    </row>
    <row r="23" spans="1:9" x14ac:dyDescent="0.2">
      <c r="A23" s="105" t="s">
        <v>215</v>
      </c>
      <c r="B23" s="36" t="s">
        <v>67</v>
      </c>
      <c r="C23" s="106">
        <v>360446.23089236161</v>
      </c>
      <c r="D23" s="118">
        <v>457955</v>
      </c>
      <c r="E23" s="106">
        <v>509174</v>
      </c>
      <c r="F23" s="79"/>
    </row>
    <row r="24" spans="1:9" x14ac:dyDescent="0.2">
      <c r="A24" s="105" t="s">
        <v>216</v>
      </c>
      <c r="B24" s="36" t="s">
        <v>69</v>
      </c>
      <c r="C24" s="106">
        <v>260487.31032000002</v>
      </c>
      <c r="D24" s="118">
        <v>129423</v>
      </c>
      <c r="E24" s="106">
        <v>273836</v>
      </c>
      <c r="F24" s="79"/>
    </row>
    <row r="25" spans="1:9" ht="25.5" x14ac:dyDescent="0.2">
      <c r="A25" s="105" t="s">
        <v>217</v>
      </c>
      <c r="B25" s="36" t="s">
        <v>218</v>
      </c>
      <c r="C25" s="106">
        <v>641309.45940497075</v>
      </c>
      <c r="D25" s="118"/>
      <c r="E25" s="106">
        <v>-378021</v>
      </c>
      <c r="F25" s="79"/>
    </row>
    <row r="26" spans="1:9" x14ac:dyDescent="0.2">
      <c r="A26" s="105" t="s">
        <v>219</v>
      </c>
      <c r="B26" s="36" t="s">
        <v>220</v>
      </c>
      <c r="C26" s="106"/>
      <c r="D26" s="118">
        <v>65917</v>
      </c>
      <c r="E26" s="106">
        <v>81060</v>
      </c>
      <c r="F26" s="79"/>
    </row>
    <row r="27" spans="1:9" x14ac:dyDescent="0.2">
      <c r="A27" s="105" t="s">
        <v>221</v>
      </c>
      <c r="B27" s="36" t="s">
        <v>222</v>
      </c>
      <c r="C27" s="106">
        <v>651993.33390475414</v>
      </c>
      <c r="D27" s="118">
        <f>1278744-1</f>
        <v>1278743</v>
      </c>
      <c r="E27" s="106">
        <v>894500</v>
      </c>
      <c r="F27" s="79"/>
    </row>
    <row r="28" spans="1:9" s="117" customFormat="1" x14ac:dyDescent="0.2">
      <c r="A28" s="110" t="s">
        <v>223</v>
      </c>
      <c r="B28" s="111">
        <v>100</v>
      </c>
      <c r="C28" s="112">
        <f>C22+C23-C24+C25+C26-C27</f>
        <v>1866814.1909779257</v>
      </c>
      <c r="D28" s="119">
        <f>D22+D23-D24+D25+D26-D27</f>
        <v>1977814</v>
      </c>
      <c r="E28" s="112">
        <f>E22+E23-E24+E25+E26-E27</f>
        <v>1246033</v>
      </c>
      <c r="F28" s="113"/>
      <c r="G28" s="114"/>
      <c r="H28" s="115"/>
      <c r="I28" s="116"/>
    </row>
    <row r="29" spans="1:9" x14ac:dyDescent="0.2">
      <c r="A29" s="105" t="s">
        <v>224</v>
      </c>
      <c r="B29" s="36" t="s">
        <v>225</v>
      </c>
      <c r="C29" s="106">
        <v>470516.8</v>
      </c>
      <c r="D29" s="118">
        <v>498725</v>
      </c>
      <c r="E29" s="106">
        <v>449420</v>
      </c>
      <c r="F29" s="79"/>
      <c r="G29" s="120"/>
      <c r="H29" s="121"/>
      <c r="I29" s="122"/>
    </row>
    <row r="30" spans="1:9" s="117" customFormat="1" ht="25.5" x14ac:dyDescent="0.2">
      <c r="A30" s="110" t="s">
        <v>226</v>
      </c>
      <c r="B30" s="111" t="s">
        <v>227</v>
      </c>
      <c r="C30" s="112">
        <f>C28-C29</f>
        <v>1396297.3909779256</v>
      </c>
      <c r="D30" s="119">
        <f>D28-D29</f>
        <v>1479089</v>
      </c>
      <c r="E30" s="112">
        <f>E28-E29</f>
        <v>796613</v>
      </c>
      <c r="F30" s="113"/>
      <c r="G30" s="114"/>
      <c r="H30" s="115"/>
      <c r="I30" s="116"/>
    </row>
    <row r="31" spans="1:9" x14ac:dyDescent="0.2">
      <c r="A31" s="105" t="s">
        <v>228</v>
      </c>
      <c r="B31" s="36" t="s">
        <v>229</v>
      </c>
      <c r="C31" s="106"/>
      <c r="D31" s="106"/>
      <c r="E31" s="106"/>
      <c r="F31" s="79"/>
    </row>
    <row r="32" spans="1:9" s="117" customFormat="1" x14ac:dyDescent="0.2">
      <c r="A32" s="110" t="s">
        <v>230</v>
      </c>
      <c r="B32" s="111">
        <v>300</v>
      </c>
      <c r="C32" s="112">
        <f>C30+C31</f>
        <v>1396297.3909779256</v>
      </c>
      <c r="D32" s="112">
        <f>D30+D31</f>
        <v>1479089</v>
      </c>
      <c r="E32" s="112">
        <f>E30+E31</f>
        <v>796613</v>
      </c>
      <c r="F32" s="113"/>
      <c r="G32" s="123"/>
      <c r="H32" s="121"/>
      <c r="I32" s="122"/>
    </row>
    <row r="33" spans="1:9" x14ac:dyDescent="0.2">
      <c r="A33" s="105" t="s">
        <v>231</v>
      </c>
      <c r="B33" s="36"/>
      <c r="C33" s="106">
        <f>C32-C34</f>
        <v>1396297.3909779256</v>
      </c>
      <c r="D33" s="106">
        <v>1479089</v>
      </c>
      <c r="E33" s="106">
        <v>796613</v>
      </c>
      <c r="F33" s="79"/>
    </row>
    <row r="34" spans="1:9" x14ac:dyDescent="0.2">
      <c r="A34" s="105" t="s">
        <v>232</v>
      </c>
      <c r="B34" s="36"/>
      <c r="C34" s="106"/>
      <c r="D34" s="106"/>
      <c r="E34" s="106"/>
      <c r="F34" s="79"/>
    </row>
    <row r="35" spans="1:9" x14ac:dyDescent="0.2">
      <c r="A35" s="110" t="s">
        <v>233</v>
      </c>
      <c r="B35" s="111">
        <v>400</v>
      </c>
      <c r="C35" s="112">
        <f>C46+C52</f>
        <v>0</v>
      </c>
      <c r="D35" s="112">
        <f>D46+D52</f>
        <v>1352</v>
      </c>
      <c r="E35" s="112">
        <f>E46+E52</f>
        <v>-50610</v>
      </c>
      <c r="F35" s="79"/>
      <c r="G35" s="120"/>
      <c r="H35" s="121"/>
      <c r="I35" s="122"/>
    </row>
    <row r="36" spans="1:9" x14ac:dyDescent="0.2">
      <c r="A36" s="105" t="s">
        <v>234</v>
      </c>
      <c r="B36" s="36"/>
      <c r="C36" s="106"/>
      <c r="D36" s="106"/>
      <c r="E36" s="106"/>
    </row>
    <row r="37" spans="1:9" ht="25.5" x14ac:dyDescent="0.2">
      <c r="A37" s="105" t="s">
        <v>235</v>
      </c>
      <c r="B37" s="36">
        <v>410</v>
      </c>
      <c r="C37" s="106"/>
      <c r="D37" s="106"/>
      <c r="E37" s="106"/>
      <c r="F37" s="79"/>
    </row>
    <row r="38" spans="1:9" ht="25.5" x14ac:dyDescent="0.2">
      <c r="A38" s="105" t="s">
        <v>236</v>
      </c>
      <c r="B38" s="36" t="s">
        <v>237</v>
      </c>
      <c r="C38" s="106"/>
      <c r="D38" s="106"/>
      <c r="E38" s="106"/>
      <c r="F38" s="79"/>
    </row>
    <row r="39" spans="1:9" x14ac:dyDescent="0.2">
      <c r="A39" s="105" t="s">
        <v>238</v>
      </c>
      <c r="B39" s="36" t="s">
        <v>239</v>
      </c>
      <c r="C39" s="106"/>
      <c r="D39" s="106"/>
      <c r="E39" s="106"/>
      <c r="F39" s="79"/>
    </row>
    <row r="40" spans="1:9" x14ac:dyDescent="0.2">
      <c r="A40" s="105" t="s">
        <v>240</v>
      </c>
      <c r="B40" s="36" t="s">
        <v>241</v>
      </c>
      <c r="C40" s="106"/>
      <c r="D40" s="106"/>
      <c r="E40" s="106"/>
      <c r="F40" s="79"/>
    </row>
    <row r="41" spans="1:9" x14ac:dyDescent="0.2">
      <c r="A41" s="105" t="s">
        <v>242</v>
      </c>
      <c r="B41" s="36" t="s">
        <v>243</v>
      </c>
      <c r="C41" s="106"/>
      <c r="D41" s="106">
        <v>1352</v>
      </c>
      <c r="E41" s="106">
        <v>-50610</v>
      </c>
      <c r="F41" s="79"/>
    </row>
    <row r="42" spans="1:9" x14ac:dyDescent="0.2">
      <c r="A42" s="105" t="s">
        <v>244</v>
      </c>
      <c r="B42" s="36" t="s">
        <v>245</v>
      </c>
      <c r="C42" s="106"/>
      <c r="D42" s="106"/>
      <c r="E42" s="106"/>
      <c r="F42" s="79"/>
    </row>
    <row r="43" spans="1:9" x14ac:dyDescent="0.2">
      <c r="A43" s="105" t="s">
        <v>246</v>
      </c>
      <c r="B43" s="36" t="s">
        <v>247</v>
      </c>
      <c r="C43" s="106"/>
      <c r="D43" s="106"/>
      <c r="E43" s="106"/>
      <c r="F43" s="79"/>
    </row>
    <row r="44" spans="1:9" x14ac:dyDescent="0.2">
      <c r="A44" s="105" t="s">
        <v>248</v>
      </c>
      <c r="B44" s="36" t="s">
        <v>249</v>
      </c>
      <c r="C44" s="106"/>
      <c r="D44" s="106"/>
      <c r="E44" s="106"/>
      <c r="F44" s="79"/>
    </row>
    <row r="45" spans="1:9" ht="14.25" customHeight="1" x14ac:dyDescent="0.2">
      <c r="A45" s="105" t="s">
        <v>250</v>
      </c>
      <c r="B45" s="36" t="s">
        <v>251</v>
      </c>
      <c r="C45" s="106"/>
      <c r="D45" s="106"/>
      <c r="E45" s="106"/>
      <c r="F45" s="79"/>
    </row>
    <row r="46" spans="1:9" ht="25.5" customHeight="1" x14ac:dyDescent="0.2">
      <c r="A46" s="110" t="s">
        <v>252</v>
      </c>
      <c r="B46" s="111" t="s">
        <v>253</v>
      </c>
      <c r="C46" s="106">
        <f>SUM(C37:C45)</f>
        <v>0</v>
      </c>
      <c r="D46" s="106">
        <f>SUM(D37:D45)</f>
        <v>1352</v>
      </c>
      <c r="E46" s="106">
        <f>SUM(E37:E45)</f>
        <v>-50610</v>
      </c>
      <c r="F46" s="79"/>
    </row>
    <row r="47" spans="1:9" ht="14.25" customHeight="1" x14ac:dyDescent="0.2">
      <c r="A47" s="105" t="s">
        <v>254</v>
      </c>
      <c r="B47" s="36" t="s">
        <v>255</v>
      </c>
      <c r="C47" s="106"/>
      <c r="D47" s="106"/>
      <c r="E47" s="106"/>
      <c r="F47" s="79"/>
    </row>
    <row r="48" spans="1:9" ht="27.75" customHeight="1" x14ac:dyDescent="0.2">
      <c r="A48" s="105" t="s">
        <v>236</v>
      </c>
      <c r="B48" s="36" t="s">
        <v>256</v>
      </c>
      <c r="C48" s="106"/>
      <c r="D48" s="106"/>
      <c r="E48" s="106"/>
      <c r="F48" s="79"/>
    </row>
    <row r="49" spans="1:9" ht="18.95" customHeight="1" x14ac:dyDescent="0.2">
      <c r="A49" s="105" t="s">
        <v>257</v>
      </c>
      <c r="B49" s="36" t="s">
        <v>258</v>
      </c>
      <c r="C49" s="106"/>
      <c r="D49" s="106"/>
      <c r="E49" s="106"/>
      <c r="F49" s="79"/>
    </row>
    <row r="50" spans="1:9" ht="18.95" customHeight="1" x14ac:dyDescent="0.2">
      <c r="A50" s="105" t="s">
        <v>250</v>
      </c>
      <c r="B50" s="36" t="s">
        <v>259</v>
      </c>
      <c r="C50" s="106"/>
      <c r="D50" s="106"/>
      <c r="E50" s="106"/>
      <c r="F50" s="79"/>
    </row>
    <row r="51" spans="1:9" ht="25.5" customHeight="1" x14ac:dyDescent="0.2">
      <c r="A51" s="105" t="s">
        <v>260</v>
      </c>
      <c r="B51" s="36" t="s">
        <v>261</v>
      </c>
      <c r="C51" s="106"/>
      <c r="D51" s="106"/>
      <c r="E51" s="106"/>
      <c r="F51" s="79"/>
    </row>
    <row r="52" spans="1:9" ht="40.5" customHeight="1" x14ac:dyDescent="0.2">
      <c r="A52" s="110" t="s">
        <v>262</v>
      </c>
      <c r="B52" s="111" t="s">
        <v>263</v>
      </c>
      <c r="C52" s="106">
        <f>SUM(C47:C51)</f>
        <v>0</v>
      </c>
      <c r="D52" s="106">
        <f>SUM(D47:D51)</f>
        <v>0</v>
      </c>
      <c r="E52" s="106">
        <f>SUM(E47:E51)</f>
        <v>0</v>
      </c>
      <c r="F52" s="79"/>
    </row>
    <row r="53" spans="1:9" s="117" customFormat="1" ht="26.25" customHeight="1" x14ac:dyDescent="0.2">
      <c r="A53" s="110" t="s">
        <v>264</v>
      </c>
      <c r="B53" s="111">
        <v>500</v>
      </c>
      <c r="C53" s="112">
        <f>C32+C35</f>
        <v>1396297.3909779256</v>
      </c>
      <c r="D53" s="112">
        <f>D32+D35</f>
        <v>1480441</v>
      </c>
      <c r="E53" s="112">
        <f>E32+E35</f>
        <v>746003</v>
      </c>
      <c r="F53" s="113"/>
      <c r="G53" s="114"/>
      <c r="H53" s="115"/>
      <c r="I53" s="116"/>
    </row>
    <row r="54" spans="1:9" x14ac:dyDescent="0.2">
      <c r="A54" s="105" t="s">
        <v>265</v>
      </c>
      <c r="B54" s="36"/>
      <c r="C54" s="106"/>
      <c r="D54" s="106"/>
      <c r="E54" s="106"/>
    </row>
    <row r="55" spans="1:9" x14ac:dyDescent="0.2">
      <c r="A55" s="105" t="s">
        <v>231</v>
      </c>
      <c r="B55" s="36"/>
      <c r="C55" s="106"/>
      <c r="D55" s="106">
        <v>1480441</v>
      </c>
      <c r="E55" s="106">
        <v>746003</v>
      </c>
    </row>
    <row r="56" spans="1:9" x14ac:dyDescent="0.2">
      <c r="A56" s="105" t="s">
        <v>266</v>
      </c>
      <c r="B56" s="36"/>
      <c r="C56" s="106"/>
      <c r="D56" s="106"/>
      <c r="E56" s="124"/>
    </row>
    <row r="57" spans="1:9" s="117" customFormat="1" x14ac:dyDescent="0.2">
      <c r="A57" s="110" t="s">
        <v>267</v>
      </c>
      <c r="B57" s="111" t="s">
        <v>268</v>
      </c>
      <c r="C57" s="125"/>
      <c r="D57" s="125"/>
      <c r="E57" s="126"/>
      <c r="F57" s="127"/>
      <c r="G57" s="114"/>
      <c r="H57" s="115"/>
      <c r="I57" s="116"/>
    </row>
    <row r="58" spans="1:9" x14ac:dyDescent="0.2">
      <c r="A58" s="105" t="s">
        <v>234</v>
      </c>
      <c r="B58" s="36"/>
      <c r="C58" s="106"/>
      <c r="D58" s="106"/>
      <c r="E58" s="124"/>
    </row>
    <row r="59" spans="1:9" x14ac:dyDescent="0.2">
      <c r="A59" s="105" t="s">
        <v>269</v>
      </c>
      <c r="B59" s="36"/>
      <c r="C59" s="106"/>
      <c r="D59" s="106"/>
      <c r="E59" s="124"/>
    </row>
    <row r="60" spans="1:9" x14ac:dyDescent="0.2">
      <c r="A60" s="105" t="s">
        <v>270</v>
      </c>
      <c r="B60" s="128"/>
      <c r="C60" s="129">
        <f>C32/4405169</f>
        <v>0.31696795082729529</v>
      </c>
      <c r="D60" s="130">
        <f>D33/4405169</f>
        <v>0.33576214669630156</v>
      </c>
      <c r="E60" s="130">
        <f>E33/4405169</f>
        <v>0.1808359679276777</v>
      </c>
    </row>
    <row r="61" spans="1:9" x14ac:dyDescent="0.2">
      <c r="A61" s="105" t="s">
        <v>271</v>
      </c>
      <c r="B61" s="128"/>
      <c r="C61" s="106"/>
      <c r="D61" s="106"/>
      <c r="E61" s="124"/>
    </row>
    <row r="62" spans="1:9" x14ac:dyDescent="0.2">
      <c r="A62" s="105" t="s">
        <v>272</v>
      </c>
      <c r="B62" s="128"/>
      <c r="C62" s="106"/>
      <c r="D62" s="106"/>
      <c r="E62" s="106"/>
    </row>
    <row r="63" spans="1:9" x14ac:dyDescent="0.2">
      <c r="A63" s="105" t="s">
        <v>270</v>
      </c>
      <c r="B63" s="128"/>
      <c r="C63" s="106"/>
      <c r="D63" s="106"/>
      <c r="E63" s="106"/>
    </row>
    <row r="64" spans="1:9" x14ac:dyDescent="0.2">
      <c r="A64" s="105" t="s">
        <v>271</v>
      </c>
      <c r="B64" s="128"/>
      <c r="C64" s="106"/>
      <c r="D64" s="106"/>
      <c r="E64" s="124"/>
    </row>
    <row r="65" spans="1:9" x14ac:dyDescent="0.2">
      <c r="A65" s="131"/>
      <c r="B65" s="131"/>
      <c r="C65" s="131"/>
      <c r="D65" s="131"/>
      <c r="E65" s="131"/>
    </row>
    <row r="66" spans="1:9" x14ac:dyDescent="0.2">
      <c r="A66" s="131"/>
      <c r="B66" s="131"/>
      <c r="C66" s="131"/>
      <c r="D66" s="131"/>
      <c r="E66" s="131"/>
    </row>
    <row r="67" spans="1:9" x14ac:dyDescent="0.2">
      <c r="A67" s="131"/>
      <c r="B67" s="131"/>
      <c r="C67" s="131"/>
      <c r="D67" s="131"/>
      <c r="E67" s="131"/>
    </row>
    <row r="68" spans="1:9" x14ac:dyDescent="0.2">
      <c r="A68" s="131"/>
      <c r="B68" s="131"/>
      <c r="C68" s="131"/>
      <c r="D68" s="131"/>
      <c r="E68" s="131"/>
    </row>
    <row r="69" spans="1:9" x14ac:dyDescent="0.2">
      <c r="A69" s="131"/>
      <c r="B69" s="131"/>
      <c r="C69" s="131"/>
      <c r="D69" s="131"/>
      <c r="E69" s="131"/>
    </row>
    <row r="70" spans="1:9" s="8" customFormat="1" ht="17.45" customHeight="1" x14ac:dyDescent="0.2">
      <c r="A70" s="18" t="s">
        <v>194</v>
      </c>
      <c r="B70" s="80"/>
      <c r="D70" s="81"/>
      <c r="E70" s="80"/>
      <c r="F70" s="5"/>
    </row>
    <row r="71" spans="1:9" s="8" customFormat="1" ht="12.75" customHeight="1" x14ac:dyDescent="0.2">
      <c r="A71" s="18" t="s">
        <v>195</v>
      </c>
      <c r="B71" s="80"/>
      <c r="D71" s="83" t="s">
        <v>196</v>
      </c>
      <c r="E71" s="83"/>
      <c r="F71" s="5"/>
    </row>
    <row r="72" spans="1:9" s="8" customFormat="1" x14ac:dyDescent="0.2">
      <c r="A72" s="82"/>
      <c r="B72" s="80"/>
      <c r="D72" s="83"/>
      <c r="E72" s="83"/>
      <c r="F72" s="5"/>
    </row>
    <row r="73" spans="1:9" s="8" customFormat="1" ht="13.7" customHeight="1" x14ac:dyDescent="0.2">
      <c r="A73" s="22" t="s">
        <v>273</v>
      </c>
      <c r="B73" s="80"/>
      <c r="D73" s="81"/>
      <c r="E73" s="80"/>
      <c r="F73" s="5"/>
    </row>
    <row r="74" spans="1:9" s="8" customFormat="1" ht="13.7" customHeight="1" x14ac:dyDescent="0.2">
      <c r="A74" s="82" t="s">
        <v>198</v>
      </c>
      <c r="B74" s="80"/>
      <c r="D74" s="83" t="s">
        <v>196</v>
      </c>
      <c r="E74" s="83"/>
      <c r="F74" s="5"/>
    </row>
    <row r="75" spans="1:9" x14ac:dyDescent="0.2">
      <c r="A75" s="131"/>
      <c r="B75" s="131"/>
      <c r="C75" s="131"/>
      <c r="D75" s="131"/>
      <c r="E75" s="131"/>
    </row>
    <row r="76" spans="1:9" s="80" customFormat="1" x14ac:dyDescent="0.2">
      <c r="A76" s="132"/>
      <c r="B76" s="78"/>
      <c r="C76" s="78"/>
      <c r="D76" s="250"/>
      <c r="E76" s="250"/>
      <c r="F76" s="133"/>
      <c r="G76" s="134"/>
      <c r="H76" s="135"/>
      <c r="I76" s="136"/>
    </row>
    <row r="77" spans="1:9" s="80" customFormat="1" x14ac:dyDescent="0.2">
      <c r="A77" s="78" t="s">
        <v>199</v>
      </c>
      <c r="B77" s="78"/>
      <c r="C77" s="78"/>
      <c r="D77" s="78"/>
      <c r="E77" s="78"/>
      <c r="F77" s="133"/>
      <c r="G77" s="134"/>
      <c r="H77" s="135"/>
      <c r="I77" s="136"/>
    </row>
  </sheetData>
  <mergeCells count="5">
    <mergeCell ref="A15:A16"/>
    <mergeCell ref="B15:B16"/>
    <mergeCell ref="D15:D16"/>
    <mergeCell ref="E15:E16"/>
    <mergeCell ref="D76:E76"/>
  </mergeCells>
  <pageMargins left="0.70866141732283472" right="0.70866141732283472" top="0.54" bottom="0.46" header="0.31496062992125984" footer="0.31496062992125984"/>
  <pageSetup paperSize="9" scale="69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55D40-065D-4494-834B-549F7AC9DD7C}">
  <sheetPr>
    <pageSetUpPr fitToPage="1"/>
  </sheetPr>
  <dimension ref="A1:L99"/>
  <sheetViews>
    <sheetView view="pageBreakPreview" zoomScale="90" zoomScaleNormal="80" zoomScaleSheetLayoutView="90" workbookViewId="0">
      <selection activeCell="E29" sqref="E29"/>
    </sheetView>
  </sheetViews>
  <sheetFormatPr defaultColWidth="67.42578125" defaultRowHeight="12.75" x14ac:dyDescent="0.2"/>
  <cols>
    <col min="1" max="1" width="92.42578125" style="138" customWidth="1"/>
    <col min="2" max="2" width="10.42578125" style="138" bestFit="1" customWidth="1"/>
    <col min="3" max="3" width="13.42578125" style="138" hidden="1" customWidth="1"/>
    <col min="4" max="5" width="15.42578125" style="138" customWidth="1"/>
    <col min="6" max="6" width="13.42578125" style="140" customWidth="1"/>
    <col min="7" max="12" width="9.42578125" style="138" customWidth="1"/>
    <col min="13" max="255" width="9.42578125" customWidth="1"/>
  </cols>
  <sheetData>
    <row r="1" spans="1:6" ht="14.25" customHeight="1" x14ac:dyDescent="0.2">
      <c r="A1" s="137"/>
      <c r="D1" s="139"/>
      <c r="E1" s="139" t="s">
        <v>274</v>
      </c>
    </row>
    <row r="2" spans="1:6" x14ac:dyDescent="0.2">
      <c r="D2" s="139"/>
      <c r="E2" s="139" t="s">
        <v>1</v>
      </c>
    </row>
    <row r="3" spans="1:6" x14ac:dyDescent="0.2">
      <c r="D3" s="139"/>
      <c r="E3" s="139" t="s">
        <v>2</v>
      </c>
    </row>
    <row r="4" spans="1:6" x14ac:dyDescent="0.2">
      <c r="D4" s="139"/>
      <c r="E4" s="139"/>
    </row>
    <row r="5" spans="1:6" x14ac:dyDescent="0.2">
      <c r="D5" s="139"/>
      <c r="E5" s="139" t="s">
        <v>275</v>
      </c>
    </row>
    <row r="6" spans="1:6" x14ac:dyDescent="0.2">
      <c r="D6" s="139"/>
      <c r="E6" s="139" t="s">
        <v>276</v>
      </c>
    </row>
    <row r="7" spans="1:6" x14ac:dyDescent="0.2">
      <c r="B7" s="138" t="s">
        <v>277</v>
      </c>
      <c r="C7" s="138" t="s">
        <v>278</v>
      </c>
      <c r="D7" s="139"/>
      <c r="E7" s="139" t="s">
        <v>279</v>
      </c>
    </row>
    <row r="8" spans="1:6" x14ac:dyDescent="0.2">
      <c r="E8" s="141"/>
    </row>
    <row r="9" spans="1:6" x14ac:dyDescent="0.2">
      <c r="E9" s="139" t="s">
        <v>280</v>
      </c>
    </row>
    <row r="10" spans="1:6" x14ac:dyDescent="0.2">
      <c r="A10" s="142"/>
      <c r="B10" s="143"/>
      <c r="C10" s="144"/>
      <c r="D10" s="143"/>
      <c r="E10" s="145"/>
    </row>
    <row r="11" spans="1:6" x14ac:dyDescent="0.2">
      <c r="A11" s="146" t="s">
        <v>281</v>
      </c>
      <c r="B11" s="147"/>
      <c r="C11" s="147"/>
      <c r="D11" s="147"/>
      <c r="E11" s="148"/>
      <c r="F11" s="148"/>
    </row>
    <row r="12" spans="1:6" ht="15" x14ac:dyDescent="0.2">
      <c r="A12" s="146" t="s">
        <v>282</v>
      </c>
      <c r="B12" s="147"/>
      <c r="C12" s="147"/>
      <c r="D12" s="147"/>
      <c r="E12" s="148"/>
      <c r="F12" s="148"/>
    </row>
    <row r="13" spans="1:6" x14ac:dyDescent="0.2">
      <c r="A13" s="146" t="s">
        <v>283</v>
      </c>
      <c r="B13" s="147"/>
      <c r="C13" s="147"/>
      <c r="D13" s="147"/>
      <c r="E13" s="148"/>
      <c r="F13" s="148"/>
    </row>
    <row r="14" spans="1:6" x14ac:dyDescent="0.2">
      <c r="A14" s="142"/>
      <c r="B14" s="143"/>
      <c r="C14" s="144"/>
      <c r="D14" s="143"/>
      <c r="E14" s="145"/>
    </row>
    <row r="15" spans="1:6" x14ac:dyDescent="0.2">
      <c r="A15" s="142"/>
      <c r="B15" s="143"/>
      <c r="C15" s="144"/>
      <c r="D15" s="143"/>
      <c r="E15" s="145"/>
    </row>
    <row r="16" spans="1:6" x14ac:dyDescent="0.2">
      <c r="A16" s="149" t="s">
        <v>284</v>
      </c>
      <c r="B16" s="143"/>
      <c r="C16" s="144"/>
      <c r="D16" s="143"/>
      <c r="E16" s="145"/>
    </row>
    <row r="17" spans="1:5" x14ac:dyDescent="0.2">
      <c r="A17" s="142"/>
      <c r="B17" s="143"/>
      <c r="C17" s="144"/>
      <c r="D17" s="143"/>
      <c r="E17" s="145"/>
    </row>
    <row r="18" spans="1:5" x14ac:dyDescent="0.2">
      <c r="A18" s="150"/>
      <c r="B18" s="150"/>
      <c r="C18" s="150"/>
      <c r="D18" s="150"/>
      <c r="E18" s="151" t="s">
        <v>285</v>
      </c>
    </row>
    <row r="19" spans="1:5" ht="38.25" x14ac:dyDescent="0.2">
      <c r="A19" s="152" t="s">
        <v>286</v>
      </c>
      <c r="B19" s="153" t="s">
        <v>287</v>
      </c>
      <c r="C19" s="153" t="s">
        <v>288</v>
      </c>
      <c r="D19" s="153" t="s">
        <v>207</v>
      </c>
      <c r="E19" s="153" t="s">
        <v>208</v>
      </c>
    </row>
    <row r="20" spans="1:5" x14ac:dyDescent="0.2">
      <c r="A20" s="154" t="s">
        <v>289</v>
      </c>
      <c r="B20" s="155"/>
      <c r="C20" s="155"/>
      <c r="D20" s="155"/>
      <c r="E20" s="156"/>
    </row>
    <row r="21" spans="1:5" x14ac:dyDescent="0.2">
      <c r="A21" s="157" t="s">
        <v>290</v>
      </c>
      <c r="B21" s="158">
        <v>10</v>
      </c>
      <c r="C21" s="159">
        <f>SUM(C23:C28)</f>
        <v>19838769</v>
      </c>
      <c r="D21" s="159">
        <f>SUM(D23:D28)</f>
        <v>21212945</v>
      </c>
      <c r="E21" s="159">
        <f>SUM(E23:E28)</f>
        <v>15332798</v>
      </c>
    </row>
    <row r="22" spans="1:5" x14ac:dyDescent="0.2">
      <c r="A22" s="160" t="s">
        <v>291</v>
      </c>
      <c r="B22" s="161"/>
      <c r="C22" s="162"/>
      <c r="D22" s="162"/>
      <c r="E22" s="162"/>
    </row>
    <row r="23" spans="1:5" x14ac:dyDescent="0.2">
      <c r="A23" s="160" t="s">
        <v>292</v>
      </c>
      <c r="B23" s="163">
        <v>11</v>
      </c>
      <c r="C23" s="162">
        <v>19748689</v>
      </c>
      <c r="D23" s="164">
        <v>18928609</v>
      </c>
      <c r="E23" s="164">
        <v>14631819</v>
      </c>
    </row>
    <row r="24" spans="1:5" x14ac:dyDescent="0.2">
      <c r="A24" s="165" t="s">
        <v>293</v>
      </c>
      <c r="B24" s="163">
        <v>12</v>
      </c>
      <c r="C24" s="162"/>
      <c r="D24" s="166"/>
      <c r="E24" s="166"/>
    </row>
    <row r="25" spans="1:5" x14ac:dyDescent="0.2">
      <c r="A25" s="160" t="s">
        <v>294</v>
      </c>
      <c r="B25" s="163">
        <v>13</v>
      </c>
      <c r="C25" s="162"/>
      <c r="D25" s="164">
        <v>1877534</v>
      </c>
      <c r="E25" s="164">
        <v>185874</v>
      </c>
    </row>
    <row r="26" spans="1:5" x14ac:dyDescent="0.2">
      <c r="A26" s="160" t="s">
        <v>295</v>
      </c>
      <c r="B26" s="163">
        <v>14</v>
      </c>
      <c r="C26" s="167"/>
      <c r="D26" s="167"/>
      <c r="E26" s="167"/>
    </row>
    <row r="27" spans="1:5" x14ac:dyDescent="0.2">
      <c r="A27" s="160" t="s">
        <v>296</v>
      </c>
      <c r="B27" s="163">
        <v>15</v>
      </c>
      <c r="C27" s="162">
        <v>75425</v>
      </c>
      <c r="D27" s="164">
        <v>159724</v>
      </c>
      <c r="E27" s="164">
        <v>298039</v>
      </c>
    </row>
    <row r="28" spans="1:5" x14ac:dyDescent="0.2">
      <c r="A28" s="160" t="s">
        <v>297</v>
      </c>
      <c r="B28" s="163">
        <v>16</v>
      </c>
      <c r="C28" s="162">
        <v>14655</v>
      </c>
      <c r="D28" s="164">
        <v>247078</v>
      </c>
      <c r="E28" s="164">
        <v>217066</v>
      </c>
    </row>
    <row r="29" spans="1:5" x14ac:dyDescent="0.2">
      <c r="A29" s="157" t="s">
        <v>298</v>
      </c>
      <c r="B29" s="158">
        <v>20</v>
      </c>
      <c r="C29" s="168">
        <f>SUM(C31:C37)</f>
        <v>23801394</v>
      </c>
      <c r="D29" s="168">
        <f>SUM(D31:D37)</f>
        <v>23846108</v>
      </c>
      <c r="E29" s="169">
        <f>SUM(E31:E37)</f>
        <v>19440099</v>
      </c>
    </row>
    <row r="30" spans="1:5" x14ac:dyDescent="0.2">
      <c r="A30" s="160" t="s">
        <v>291</v>
      </c>
      <c r="B30" s="163"/>
      <c r="C30" s="170"/>
      <c r="D30" s="171"/>
      <c r="E30" s="170"/>
    </row>
    <row r="31" spans="1:5" x14ac:dyDescent="0.2">
      <c r="A31" s="160" t="s">
        <v>299</v>
      </c>
      <c r="B31" s="163">
        <v>21</v>
      </c>
      <c r="C31" s="170">
        <v>12481367</v>
      </c>
      <c r="D31" s="164">
        <v>10778320</v>
      </c>
      <c r="E31" s="164">
        <v>8351181</v>
      </c>
    </row>
    <row r="32" spans="1:5" x14ac:dyDescent="0.2">
      <c r="A32" s="160" t="s">
        <v>300</v>
      </c>
      <c r="B32" s="163">
        <v>22</v>
      </c>
      <c r="C32" s="170">
        <v>44886</v>
      </c>
      <c r="D32" s="164">
        <v>891856</v>
      </c>
      <c r="E32" s="164">
        <v>764534</v>
      </c>
    </row>
    <row r="33" spans="1:6" x14ac:dyDescent="0.2">
      <c r="A33" s="160" t="s">
        <v>301</v>
      </c>
      <c r="B33" s="163">
        <v>23</v>
      </c>
      <c r="C33" s="170">
        <v>7521651</v>
      </c>
      <c r="D33" s="164">
        <v>7173884</v>
      </c>
      <c r="E33" s="164">
        <v>6556658</v>
      </c>
    </row>
    <row r="34" spans="1:6" x14ac:dyDescent="0.2">
      <c r="A34" s="160" t="s">
        <v>302</v>
      </c>
      <c r="B34" s="163">
        <v>24</v>
      </c>
      <c r="C34" s="170"/>
      <c r="D34" s="164">
        <v>6149</v>
      </c>
      <c r="E34" s="164">
        <v>4377</v>
      </c>
    </row>
    <row r="35" spans="1:6" x14ac:dyDescent="0.2">
      <c r="A35" s="160" t="s">
        <v>303</v>
      </c>
      <c r="B35" s="163">
        <v>25</v>
      </c>
      <c r="C35" s="172"/>
      <c r="D35" s="167"/>
      <c r="E35" s="167"/>
    </row>
    <row r="36" spans="1:6" x14ac:dyDescent="0.2">
      <c r="A36" s="160" t="s">
        <v>304</v>
      </c>
      <c r="B36" s="163">
        <v>26</v>
      </c>
      <c r="C36" s="170">
        <v>2435843</v>
      </c>
      <c r="D36" s="164">
        <v>3009968</v>
      </c>
      <c r="E36" s="164">
        <v>1872295</v>
      </c>
    </row>
    <row r="37" spans="1:6" x14ac:dyDescent="0.2">
      <c r="A37" s="160" t="s">
        <v>305</v>
      </c>
      <c r="B37" s="163">
        <v>27</v>
      </c>
      <c r="C37" s="170">
        <v>1317647</v>
      </c>
      <c r="D37" s="164">
        <v>1985931</v>
      </c>
      <c r="E37" s="164">
        <v>1891054</v>
      </c>
    </row>
    <row r="38" spans="1:6" x14ac:dyDescent="0.2">
      <c r="A38" s="173" t="s">
        <v>306</v>
      </c>
      <c r="B38" s="158">
        <v>30</v>
      </c>
      <c r="C38" s="174">
        <f>C21-C29</f>
        <v>-3962625</v>
      </c>
      <c r="D38" s="174">
        <f>D21-D29</f>
        <v>-2633163</v>
      </c>
      <c r="E38" s="174">
        <f>E21-E29</f>
        <v>-4107301</v>
      </c>
    </row>
    <row r="39" spans="1:6" x14ac:dyDescent="0.2">
      <c r="A39" s="154" t="s">
        <v>307</v>
      </c>
      <c r="B39" s="158"/>
      <c r="C39" s="175"/>
      <c r="D39" s="176"/>
      <c r="E39" s="177"/>
    </row>
    <row r="40" spans="1:6" x14ac:dyDescent="0.2">
      <c r="A40" s="157" t="s">
        <v>308</v>
      </c>
      <c r="B40" s="158">
        <v>40</v>
      </c>
      <c r="C40" s="174">
        <f>SUM(C42:C53)</f>
        <v>0</v>
      </c>
      <c r="D40" s="174">
        <f>SUM(D42:D53)</f>
        <v>19995</v>
      </c>
      <c r="E40" s="174">
        <f>SUM(E42:E53)</f>
        <v>670</v>
      </c>
    </row>
    <row r="41" spans="1:6" x14ac:dyDescent="0.2">
      <c r="A41" s="160" t="s">
        <v>291</v>
      </c>
      <c r="B41" s="163"/>
      <c r="C41" s="170"/>
      <c r="D41" s="171"/>
      <c r="E41" s="170"/>
    </row>
    <row r="42" spans="1:6" x14ac:dyDescent="0.2">
      <c r="A42" s="160" t="s">
        <v>309</v>
      </c>
      <c r="B42" s="163">
        <v>41</v>
      </c>
      <c r="C42" s="170"/>
      <c r="D42" s="164">
        <v>113</v>
      </c>
      <c r="E42" s="164"/>
    </row>
    <row r="43" spans="1:6" x14ac:dyDescent="0.2">
      <c r="A43" s="160" t="s">
        <v>310</v>
      </c>
      <c r="B43" s="163">
        <v>42</v>
      </c>
      <c r="C43" s="170"/>
      <c r="D43" s="164"/>
      <c r="E43" s="164"/>
    </row>
    <row r="44" spans="1:6" x14ac:dyDescent="0.2">
      <c r="A44" s="160" t="s">
        <v>311</v>
      </c>
      <c r="B44" s="163">
        <v>43</v>
      </c>
      <c r="C44" s="170"/>
      <c r="D44" s="164">
        <v>203</v>
      </c>
      <c r="E44" s="164"/>
    </row>
    <row r="45" spans="1:6" ht="25.5" x14ac:dyDescent="0.2">
      <c r="A45" s="178" t="s">
        <v>312</v>
      </c>
      <c r="B45" s="163">
        <v>44</v>
      </c>
      <c r="C45" s="170"/>
      <c r="D45" s="166"/>
      <c r="E45" s="166"/>
    </row>
    <row r="46" spans="1:6" x14ac:dyDescent="0.2">
      <c r="A46" s="160" t="s">
        <v>313</v>
      </c>
      <c r="B46" s="163">
        <v>45</v>
      </c>
      <c r="C46" s="170"/>
      <c r="D46" s="164"/>
      <c r="E46" s="164"/>
    </row>
    <row r="47" spans="1:6" x14ac:dyDescent="0.2">
      <c r="A47" s="178" t="s">
        <v>314</v>
      </c>
      <c r="B47" s="163">
        <v>46</v>
      </c>
      <c r="C47" s="170"/>
      <c r="D47" s="166"/>
      <c r="E47" s="166"/>
    </row>
    <row r="48" spans="1:6" x14ac:dyDescent="0.2">
      <c r="A48" s="178" t="s">
        <v>315</v>
      </c>
      <c r="B48" s="163">
        <v>47</v>
      </c>
      <c r="C48" s="170"/>
      <c r="D48" s="166"/>
      <c r="E48" s="166"/>
    </row>
    <row r="49" spans="1:5" x14ac:dyDescent="0.2">
      <c r="A49" s="160" t="s">
        <v>316</v>
      </c>
      <c r="B49" s="163">
        <v>48</v>
      </c>
      <c r="C49" s="170"/>
      <c r="D49" s="164"/>
      <c r="E49" s="164"/>
    </row>
    <row r="50" spans="1:5" x14ac:dyDescent="0.2">
      <c r="A50" s="160" t="s">
        <v>317</v>
      </c>
      <c r="B50" s="163">
        <v>49</v>
      </c>
      <c r="C50" s="170"/>
      <c r="D50" s="164"/>
      <c r="E50" s="164"/>
    </row>
    <row r="51" spans="1:5" x14ac:dyDescent="0.2">
      <c r="A51" s="160" t="s">
        <v>318</v>
      </c>
      <c r="B51" s="163">
        <v>50</v>
      </c>
      <c r="C51" s="170"/>
      <c r="D51" s="164"/>
      <c r="E51" s="164"/>
    </row>
    <row r="52" spans="1:5" x14ac:dyDescent="0.2">
      <c r="A52" s="160" t="s">
        <v>319</v>
      </c>
      <c r="B52" s="163">
        <v>51</v>
      </c>
      <c r="C52" s="170"/>
      <c r="D52" s="164"/>
      <c r="E52" s="164"/>
    </row>
    <row r="53" spans="1:5" x14ac:dyDescent="0.2">
      <c r="A53" s="160" t="s">
        <v>297</v>
      </c>
      <c r="B53" s="163">
        <v>52</v>
      </c>
      <c r="C53" s="170"/>
      <c r="D53" s="164">
        <v>19679</v>
      </c>
      <c r="E53" s="164">
        <v>670</v>
      </c>
    </row>
    <row r="54" spans="1:5" x14ac:dyDescent="0.2">
      <c r="A54" s="157" t="s">
        <v>320</v>
      </c>
      <c r="B54" s="158">
        <v>60</v>
      </c>
      <c r="C54" s="174">
        <f>SUM(C56:C68)</f>
        <v>459384</v>
      </c>
      <c r="D54" s="174">
        <f>SUM(D56:D68)</f>
        <v>856034</v>
      </c>
      <c r="E54" s="174">
        <f>SUM(E56:E68)</f>
        <v>754020</v>
      </c>
    </row>
    <row r="55" spans="1:5" x14ac:dyDescent="0.2">
      <c r="A55" s="160" t="s">
        <v>291</v>
      </c>
      <c r="B55" s="163"/>
      <c r="C55" s="170"/>
      <c r="D55" s="164"/>
      <c r="E55" s="170"/>
    </row>
    <row r="56" spans="1:5" x14ac:dyDescent="0.2">
      <c r="A56" s="160" t="s">
        <v>321</v>
      </c>
      <c r="B56" s="163">
        <v>61</v>
      </c>
      <c r="C56" s="170"/>
      <c r="D56" s="164">
        <v>368380</v>
      </c>
      <c r="E56" s="164">
        <v>386443</v>
      </c>
    </row>
    <row r="57" spans="1:5" x14ac:dyDescent="0.2">
      <c r="A57" s="160" t="s">
        <v>322</v>
      </c>
      <c r="B57" s="163">
        <v>62</v>
      </c>
      <c r="C57" s="170"/>
      <c r="D57" s="164">
        <v>33846</v>
      </c>
      <c r="E57" s="164">
        <v>20610</v>
      </c>
    </row>
    <row r="58" spans="1:5" x14ac:dyDescent="0.2">
      <c r="A58" s="160" t="s">
        <v>323</v>
      </c>
      <c r="B58" s="163">
        <v>63</v>
      </c>
      <c r="C58" s="170">
        <v>459384</v>
      </c>
      <c r="D58" s="164">
        <v>442076</v>
      </c>
      <c r="E58" s="164">
        <v>344730</v>
      </c>
    </row>
    <row r="59" spans="1:5" ht="25.5" x14ac:dyDescent="0.2">
      <c r="A59" s="178" t="s">
        <v>324</v>
      </c>
      <c r="B59" s="163">
        <v>64</v>
      </c>
      <c r="C59" s="170"/>
      <c r="D59" s="166"/>
      <c r="E59" s="166"/>
    </row>
    <row r="60" spans="1:5" x14ac:dyDescent="0.2">
      <c r="A60" s="160" t="s">
        <v>325</v>
      </c>
      <c r="B60" s="163">
        <v>65</v>
      </c>
      <c r="C60" s="170"/>
      <c r="D60" s="164"/>
      <c r="E60" s="164"/>
    </row>
    <row r="61" spans="1:5" x14ac:dyDescent="0.2">
      <c r="A61" s="160" t="s">
        <v>326</v>
      </c>
      <c r="B61" s="163">
        <v>66</v>
      </c>
      <c r="C61" s="170"/>
      <c r="D61" s="164"/>
      <c r="E61" s="164"/>
    </row>
    <row r="62" spans="1:5" x14ac:dyDescent="0.2">
      <c r="A62" s="160" t="s">
        <v>327</v>
      </c>
      <c r="B62" s="163">
        <v>67</v>
      </c>
      <c r="C62" s="170"/>
      <c r="D62" s="164"/>
      <c r="E62" s="164">
        <v>9</v>
      </c>
    </row>
    <row r="63" spans="1:5" x14ac:dyDescent="0.2">
      <c r="A63" s="160" t="s">
        <v>328</v>
      </c>
      <c r="B63" s="163">
        <v>68</v>
      </c>
      <c r="C63" s="170"/>
      <c r="D63" s="164"/>
      <c r="E63" s="164"/>
    </row>
    <row r="64" spans="1:5" x14ac:dyDescent="0.2">
      <c r="A64" s="160" t="s">
        <v>329</v>
      </c>
      <c r="B64" s="163">
        <v>69</v>
      </c>
      <c r="C64" s="170"/>
      <c r="D64" s="164"/>
      <c r="E64" s="164"/>
    </row>
    <row r="65" spans="1:5" x14ac:dyDescent="0.2">
      <c r="A65" s="160" t="s">
        <v>330</v>
      </c>
      <c r="B65" s="163">
        <v>70</v>
      </c>
      <c r="C65" s="170"/>
      <c r="D65" s="164"/>
      <c r="E65" s="164"/>
    </row>
    <row r="66" spans="1:5" x14ac:dyDescent="0.2">
      <c r="A66" s="160" t="s">
        <v>317</v>
      </c>
      <c r="B66" s="163">
        <v>71</v>
      </c>
      <c r="C66" s="170"/>
      <c r="D66" s="164"/>
      <c r="E66" s="164"/>
    </row>
    <row r="67" spans="1:5" x14ac:dyDescent="0.2">
      <c r="A67" s="160" t="s">
        <v>331</v>
      </c>
      <c r="B67" s="163">
        <v>72</v>
      </c>
      <c r="C67" s="170"/>
      <c r="D67" s="166"/>
      <c r="E67" s="166"/>
    </row>
    <row r="68" spans="1:5" x14ac:dyDescent="0.2">
      <c r="A68" s="160" t="s">
        <v>305</v>
      </c>
      <c r="B68" s="163">
        <v>73</v>
      </c>
      <c r="C68" s="170"/>
      <c r="D68" s="164">
        <v>11732</v>
      </c>
      <c r="E68" s="164">
        <v>2228</v>
      </c>
    </row>
    <row r="69" spans="1:5" x14ac:dyDescent="0.2">
      <c r="A69" s="173" t="s">
        <v>332</v>
      </c>
      <c r="B69" s="158">
        <v>80</v>
      </c>
      <c r="C69" s="174">
        <f>C40-C54</f>
        <v>-459384</v>
      </c>
      <c r="D69" s="174">
        <f>D40-D54</f>
        <v>-836039</v>
      </c>
      <c r="E69" s="174">
        <f>E40-E54</f>
        <v>-753350</v>
      </c>
    </row>
    <row r="70" spans="1:5" x14ac:dyDescent="0.2">
      <c r="A70" s="154" t="s">
        <v>333</v>
      </c>
      <c r="B70" s="158"/>
      <c r="C70" s="175"/>
      <c r="D70" s="176"/>
      <c r="E70" s="177"/>
    </row>
    <row r="71" spans="1:5" x14ac:dyDescent="0.2">
      <c r="A71" s="157" t="s">
        <v>334</v>
      </c>
      <c r="B71" s="158">
        <v>90</v>
      </c>
      <c r="C71" s="174">
        <f>SUM(C73:C76)</f>
        <v>0</v>
      </c>
      <c r="D71" s="174">
        <f>SUM(D73:D76)</f>
        <v>0</v>
      </c>
      <c r="E71" s="174">
        <f>SUM(E73:E76)</f>
        <v>0</v>
      </c>
    </row>
    <row r="72" spans="1:5" x14ac:dyDescent="0.2">
      <c r="A72" s="160" t="s">
        <v>291</v>
      </c>
      <c r="B72" s="163"/>
      <c r="C72" s="170"/>
      <c r="D72" s="171"/>
      <c r="E72" s="170"/>
    </row>
    <row r="73" spans="1:5" x14ac:dyDescent="0.2">
      <c r="A73" s="160" t="s">
        <v>335</v>
      </c>
      <c r="B73" s="163">
        <v>91</v>
      </c>
      <c r="C73" s="170"/>
      <c r="D73" s="164"/>
      <c r="E73" s="170"/>
    </row>
    <row r="74" spans="1:5" x14ac:dyDescent="0.2">
      <c r="A74" s="160" t="s">
        <v>336</v>
      </c>
      <c r="B74" s="163">
        <v>92</v>
      </c>
      <c r="C74" s="170"/>
      <c r="D74" s="164"/>
      <c r="E74" s="170"/>
    </row>
    <row r="75" spans="1:5" x14ac:dyDescent="0.2">
      <c r="A75" s="160" t="s">
        <v>319</v>
      </c>
      <c r="B75" s="163">
        <v>93</v>
      </c>
      <c r="C75" s="172"/>
      <c r="D75" s="167"/>
      <c r="E75" s="172"/>
    </row>
    <row r="76" spans="1:5" x14ac:dyDescent="0.2">
      <c r="A76" s="160" t="s">
        <v>297</v>
      </c>
      <c r="B76" s="163">
        <v>94</v>
      </c>
      <c r="C76" s="170"/>
      <c r="D76" s="164"/>
      <c r="E76" s="170"/>
    </row>
    <row r="77" spans="1:5" x14ac:dyDescent="0.2">
      <c r="A77" s="157" t="s">
        <v>337</v>
      </c>
      <c r="B77" s="155">
        <v>100</v>
      </c>
      <c r="C77" s="174">
        <f>SUM(C79:C83)</f>
        <v>0</v>
      </c>
      <c r="D77" s="174">
        <f>SUM(D79:D83)</f>
        <v>1604</v>
      </c>
      <c r="E77" s="174">
        <f>SUM(E79:E83)</f>
        <v>3875</v>
      </c>
    </row>
    <row r="78" spans="1:5" x14ac:dyDescent="0.2">
      <c r="A78" s="160" t="s">
        <v>291</v>
      </c>
      <c r="B78" s="161"/>
      <c r="C78" s="170"/>
      <c r="D78" s="171"/>
      <c r="E78" s="171"/>
    </row>
    <row r="79" spans="1:5" x14ac:dyDescent="0.2">
      <c r="A79" s="160" t="s">
        <v>338</v>
      </c>
      <c r="B79" s="161">
        <v>101</v>
      </c>
      <c r="C79" s="170"/>
      <c r="D79" s="164"/>
      <c r="E79" s="164"/>
    </row>
    <row r="80" spans="1:5" x14ac:dyDescent="0.2">
      <c r="A80" s="160" t="s">
        <v>328</v>
      </c>
      <c r="B80" s="161">
        <v>102</v>
      </c>
      <c r="C80" s="172"/>
      <c r="D80" s="167"/>
      <c r="E80" s="167"/>
    </row>
    <row r="81" spans="1:7" x14ac:dyDescent="0.2">
      <c r="A81" s="160" t="s">
        <v>339</v>
      </c>
      <c r="B81" s="161">
        <v>103</v>
      </c>
      <c r="C81" s="170"/>
      <c r="D81" s="164"/>
      <c r="E81" s="164"/>
    </row>
    <row r="82" spans="1:7" x14ac:dyDescent="0.2">
      <c r="A82" s="160" t="s">
        <v>340</v>
      </c>
      <c r="B82" s="161">
        <v>104</v>
      </c>
      <c r="C82" s="170"/>
      <c r="D82" s="164"/>
      <c r="E82" s="164"/>
    </row>
    <row r="83" spans="1:7" x14ac:dyDescent="0.2">
      <c r="A83" s="160" t="s">
        <v>341</v>
      </c>
      <c r="B83" s="161">
        <v>105</v>
      </c>
      <c r="C83" s="170"/>
      <c r="D83" s="164">
        <v>1604</v>
      </c>
      <c r="E83" s="164">
        <v>3875</v>
      </c>
    </row>
    <row r="84" spans="1:7" x14ac:dyDescent="0.2">
      <c r="A84" s="173" t="s">
        <v>342</v>
      </c>
      <c r="B84" s="155">
        <v>110</v>
      </c>
      <c r="C84" s="174">
        <f>C71-C77</f>
        <v>0</v>
      </c>
      <c r="D84" s="174">
        <f>D71-D77</f>
        <v>-1604</v>
      </c>
      <c r="E84" s="174">
        <f>E71-E77</f>
        <v>-3875</v>
      </c>
    </row>
    <row r="85" spans="1:7" x14ac:dyDescent="0.2">
      <c r="A85" s="157" t="s">
        <v>343</v>
      </c>
      <c r="B85" s="155">
        <v>120</v>
      </c>
      <c r="C85" s="177"/>
      <c r="D85" s="179">
        <v>-365521</v>
      </c>
      <c r="E85" s="179">
        <v>-173410</v>
      </c>
    </row>
    <row r="86" spans="1:7" x14ac:dyDescent="0.2">
      <c r="A86" s="173" t="s">
        <v>344</v>
      </c>
      <c r="B86" s="155">
        <v>130</v>
      </c>
      <c r="C86" s="177"/>
      <c r="D86" s="179">
        <v>272</v>
      </c>
      <c r="E86" s="179">
        <v>117</v>
      </c>
      <c r="G86" s="140"/>
    </row>
    <row r="87" spans="1:7" x14ac:dyDescent="0.2">
      <c r="A87" s="173" t="s">
        <v>345</v>
      </c>
      <c r="B87" s="155">
        <v>140</v>
      </c>
      <c r="C87" s="174">
        <f>C38+C69+C84+C85+C86</f>
        <v>-4422009</v>
      </c>
      <c r="D87" s="174">
        <f>D38+D69+D84+D85+D86</f>
        <v>-3836055</v>
      </c>
      <c r="E87" s="174">
        <f>E38+E69+E84+E85+E86</f>
        <v>-5037819</v>
      </c>
    </row>
    <row r="88" spans="1:7" x14ac:dyDescent="0.2">
      <c r="A88" s="165" t="s">
        <v>346</v>
      </c>
      <c r="B88" s="161">
        <v>150</v>
      </c>
      <c r="C88" s="170">
        <v>8424934</v>
      </c>
      <c r="D88" s="170">
        <v>8114810</v>
      </c>
      <c r="E88" s="170">
        <v>17752691</v>
      </c>
    </row>
    <row r="89" spans="1:7" x14ac:dyDescent="0.2">
      <c r="A89" s="165" t="s">
        <v>347</v>
      </c>
      <c r="B89" s="161">
        <v>160</v>
      </c>
      <c r="C89" s="170">
        <f>C88+C87</f>
        <v>4002925</v>
      </c>
      <c r="D89" s="180">
        <f>D88+D87</f>
        <v>4278755</v>
      </c>
      <c r="E89" s="180">
        <f>E88+E87</f>
        <v>12714872</v>
      </c>
    </row>
    <row r="90" spans="1:7" x14ac:dyDescent="0.2">
      <c r="A90" s="143"/>
      <c r="B90" s="143"/>
      <c r="C90" s="144"/>
      <c r="D90" s="143"/>
      <c r="E90" s="143"/>
    </row>
    <row r="91" spans="1:7" x14ac:dyDescent="0.2">
      <c r="A91" s="143"/>
      <c r="B91" s="143"/>
      <c r="C91" s="144"/>
      <c r="D91" s="143"/>
      <c r="E91" s="143"/>
    </row>
    <row r="92" spans="1:7" x14ac:dyDescent="0.2">
      <c r="A92" s="181"/>
      <c r="B92" s="182"/>
      <c r="C92" s="182"/>
      <c r="D92" s="182"/>
      <c r="E92" s="143"/>
    </row>
    <row r="93" spans="1:7" ht="13.7" customHeight="1" x14ac:dyDescent="0.2">
      <c r="A93" s="183" t="s">
        <v>194</v>
      </c>
      <c r="B93" s="182"/>
      <c r="C93"/>
      <c r="D93" s="83" t="s">
        <v>348</v>
      </c>
      <c r="E93" s="143"/>
    </row>
    <row r="94" spans="1:7" x14ac:dyDescent="0.2">
      <c r="A94" s="181" t="s">
        <v>349</v>
      </c>
      <c r="B94" s="182"/>
      <c r="C94"/>
      <c r="D94" s="182" t="s">
        <v>196</v>
      </c>
      <c r="E94" s="143"/>
    </row>
    <row r="95" spans="1:7" x14ac:dyDescent="0.2">
      <c r="A95" s="184"/>
      <c r="B95" s="182"/>
      <c r="C95"/>
    </row>
    <row r="96" spans="1:7" x14ac:dyDescent="0.2">
      <c r="A96" s="183" t="s">
        <v>350</v>
      </c>
      <c r="B96" s="182"/>
      <c r="C96"/>
      <c r="D96" s="138" t="s">
        <v>348</v>
      </c>
    </row>
    <row r="97" spans="1:4" x14ac:dyDescent="0.2">
      <c r="A97" s="182" t="s">
        <v>351</v>
      </c>
      <c r="B97" s="182"/>
      <c r="C97"/>
      <c r="D97" s="182" t="s">
        <v>196</v>
      </c>
    </row>
    <row r="99" spans="1:4" x14ac:dyDescent="0.2">
      <c r="A99" s="138" t="s">
        <v>199</v>
      </c>
    </row>
  </sheetData>
  <pageMargins left="0.70866141732283472" right="0.3" top="0.45" bottom="0.45" header="0.31496062992125984" footer="0.31496062992125984"/>
  <pageSetup paperSize="9" scale="60" orientation="portrait" r:id="rId1"/>
  <headerFooter>
    <oddHeader>&amp;R&amp;A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CBE9C-ADE3-4EC9-BD8F-01E3DFB528CC}">
  <sheetPr>
    <tabColor rgb="FFFFFF00"/>
  </sheetPr>
  <dimension ref="A1:M98"/>
  <sheetViews>
    <sheetView view="pageBreakPreview" zoomScale="80" zoomScaleNormal="80" zoomScaleSheetLayoutView="80" workbookViewId="0">
      <selection activeCell="E37" sqref="E37"/>
    </sheetView>
  </sheetViews>
  <sheetFormatPr defaultColWidth="9.42578125" defaultRowHeight="12" x14ac:dyDescent="0.2"/>
  <cols>
    <col min="1" max="1" width="83" style="244" customWidth="1"/>
    <col min="2" max="2" width="5.42578125" style="244" customWidth="1"/>
    <col min="3" max="3" width="14.42578125" style="245" bestFit="1" customWidth="1"/>
    <col min="4" max="4" width="18.85546875" style="245" customWidth="1"/>
    <col min="5" max="6" width="13.42578125" style="245" customWidth="1"/>
    <col min="7" max="8" width="15.42578125" style="245" bestFit="1" customWidth="1"/>
    <col min="9" max="9" width="15.140625" style="244" customWidth="1"/>
    <col min="10" max="10" width="13" style="244" customWidth="1"/>
    <col min="11" max="11" width="16.42578125" style="244" customWidth="1"/>
    <col min="12" max="12" width="15" style="194" bestFit="1" customWidth="1"/>
    <col min="13" max="13" width="9.42578125" style="195" customWidth="1"/>
    <col min="14" max="18" width="9.42578125" style="195"/>
    <col min="19" max="19" width="9.42578125" style="195" customWidth="1"/>
    <col min="20" max="22" width="9.42578125" style="195"/>
    <col min="23" max="23" width="9.42578125" style="195" customWidth="1"/>
    <col min="24" max="25" width="9.42578125" style="195"/>
    <col min="26" max="27" width="9.42578125" style="195" customWidth="1"/>
    <col min="28" max="48" width="9.42578125" style="195"/>
    <col min="49" max="49" width="9.42578125" style="195" customWidth="1"/>
    <col min="50" max="56" width="9.42578125" style="195"/>
    <col min="57" max="57" width="9.42578125" style="195" customWidth="1"/>
    <col min="58" max="90" width="9.42578125" style="195"/>
    <col min="91" max="91" width="9.42578125" style="195" customWidth="1"/>
    <col min="92" max="16384" width="9.42578125" style="195"/>
  </cols>
  <sheetData>
    <row r="1" spans="1:12" s="185" customFormat="1" ht="12.75" x14ac:dyDescent="0.2">
      <c r="K1" s="186" t="s">
        <v>352</v>
      </c>
    </row>
    <row r="2" spans="1:12" s="185" customFormat="1" ht="12.75" x14ac:dyDescent="0.2">
      <c r="K2" s="186" t="s">
        <v>1</v>
      </c>
    </row>
    <row r="3" spans="1:12" s="185" customFormat="1" ht="12.75" x14ac:dyDescent="0.2">
      <c r="K3" s="186" t="s">
        <v>2</v>
      </c>
    </row>
    <row r="4" spans="1:12" s="187" customFormat="1" ht="12.75" x14ac:dyDescent="0.2">
      <c r="K4" s="4"/>
    </row>
    <row r="5" spans="1:12" s="187" customFormat="1" ht="12.75" x14ac:dyDescent="0.2">
      <c r="K5" s="4" t="s">
        <v>353</v>
      </c>
    </row>
    <row r="6" spans="1:12" s="187" customFormat="1" ht="12.75" x14ac:dyDescent="0.2">
      <c r="K6" s="4" t="s">
        <v>276</v>
      </c>
    </row>
    <row r="7" spans="1:12" s="187" customFormat="1" ht="12.75" x14ac:dyDescent="0.2">
      <c r="B7" s="187" t="s">
        <v>277</v>
      </c>
      <c r="C7" s="187" t="s">
        <v>278</v>
      </c>
      <c r="K7" s="4" t="s">
        <v>279</v>
      </c>
    </row>
    <row r="8" spans="1:12" customFormat="1" ht="12.75" x14ac:dyDescent="0.2">
      <c r="K8" s="188"/>
    </row>
    <row r="9" spans="1:12" customFormat="1" ht="12.75" x14ac:dyDescent="0.2">
      <c r="K9" s="188" t="s">
        <v>6</v>
      </c>
    </row>
    <row r="10" spans="1:12" x14ac:dyDescent="0.2">
      <c r="A10" s="189" t="s">
        <v>7</v>
      </c>
      <c r="B10" s="190"/>
      <c r="C10" s="191" t="s">
        <v>8</v>
      </c>
      <c r="D10" s="192"/>
      <c r="E10" s="192"/>
      <c r="F10" s="192"/>
      <c r="G10" s="192"/>
      <c r="H10" s="192"/>
      <c r="I10" s="190"/>
      <c r="J10" s="190"/>
      <c r="K10" s="193"/>
    </row>
    <row r="11" spans="1:12" x14ac:dyDescent="0.2">
      <c r="A11" s="189"/>
      <c r="B11" s="190"/>
      <c r="C11" s="196"/>
      <c r="D11" s="192"/>
      <c r="E11" s="192"/>
      <c r="F11" s="192"/>
      <c r="G11" s="192"/>
      <c r="H11" s="192"/>
      <c r="I11" s="190"/>
      <c r="J11" s="190"/>
      <c r="K11" s="190"/>
    </row>
    <row r="12" spans="1:12" x14ac:dyDescent="0.2">
      <c r="A12" s="189" t="s">
        <v>354</v>
      </c>
      <c r="B12" s="190"/>
      <c r="C12" s="196"/>
      <c r="D12" s="192"/>
      <c r="E12" s="192"/>
      <c r="F12" s="192"/>
      <c r="G12" s="192"/>
      <c r="H12" s="192"/>
      <c r="I12" s="190"/>
      <c r="J12" s="190"/>
      <c r="K12" s="190"/>
    </row>
    <row r="13" spans="1:12" x14ac:dyDescent="0.2">
      <c r="A13" s="189"/>
      <c r="B13" s="190"/>
      <c r="C13" s="196"/>
      <c r="D13" s="192"/>
      <c r="E13" s="192"/>
      <c r="F13" s="192"/>
      <c r="G13" s="192"/>
      <c r="H13" s="192"/>
      <c r="I13" s="190"/>
      <c r="J13" s="190"/>
      <c r="K13" s="190"/>
    </row>
    <row r="14" spans="1:12" x14ac:dyDescent="0.2">
      <c r="A14" s="189" t="s">
        <v>355</v>
      </c>
      <c r="B14" s="190"/>
      <c r="C14" s="197">
        <f>Ф1!C20</f>
        <v>45747</v>
      </c>
      <c r="D14" s="192"/>
      <c r="E14" s="192"/>
      <c r="F14" s="192"/>
      <c r="G14" s="192"/>
      <c r="H14" s="192"/>
      <c r="I14" s="190"/>
      <c r="J14" s="190"/>
      <c r="K14" s="190"/>
    </row>
    <row r="15" spans="1:12" x14ac:dyDescent="0.2">
      <c r="A15" s="198"/>
      <c r="B15" s="198"/>
      <c r="C15" s="199"/>
      <c r="D15" s="199"/>
      <c r="E15" s="199"/>
      <c r="F15" s="199"/>
      <c r="G15" s="199"/>
      <c r="H15" s="199"/>
      <c r="I15" s="198"/>
      <c r="J15" s="198"/>
      <c r="K15" s="200" t="s">
        <v>24</v>
      </c>
    </row>
    <row r="16" spans="1:12" s="201" customFormat="1" ht="38.25" customHeight="1" x14ac:dyDescent="0.2">
      <c r="A16" s="251" t="s">
        <v>356</v>
      </c>
      <c r="B16" s="251" t="s">
        <v>26</v>
      </c>
      <c r="C16" s="253" t="s">
        <v>357</v>
      </c>
      <c r="D16" s="254"/>
      <c r="E16" s="254"/>
      <c r="F16" s="254"/>
      <c r="G16" s="254"/>
      <c r="H16" s="255"/>
      <c r="I16" s="251" t="s">
        <v>358</v>
      </c>
      <c r="J16" s="251" t="s">
        <v>359</v>
      </c>
      <c r="K16" s="251" t="s">
        <v>360</v>
      </c>
      <c r="L16" s="194"/>
    </row>
    <row r="17" spans="1:12" s="201" customFormat="1" ht="48" x14ac:dyDescent="0.2">
      <c r="A17" s="252"/>
      <c r="B17" s="252"/>
      <c r="C17" s="202" t="s">
        <v>361</v>
      </c>
      <c r="D17" s="202" t="s">
        <v>173</v>
      </c>
      <c r="E17" s="202" t="s">
        <v>174</v>
      </c>
      <c r="F17" s="202" t="s">
        <v>175</v>
      </c>
      <c r="G17" s="202" t="s">
        <v>362</v>
      </c>
      <c r="H17" s="202" t="s">
        <v>189</v>
      </c>
      <c r="I17" s="252"/>
      <c r="J17" s="252"/>
      <c r="K17" s="252"/>
      <c r="L17" s="194"/>
    </row>
    <row r="18" spans="1:12" s="208" customFormat="1" ht="25.5" customHeight="1" x14ac:dyDescent="0.2">
      <c r="A18" s="203" t="s">
        <v>363</v>
      </c>
      <c r="B18" s="204" t="s">
        <v>31</v>
      </c>
      <c r="C18" s="205">
        <v>4405169</v>
      </c>
      <c r="D18" s="205"/>
      <c r="E18" s="205"/>
      <c r="F18" s="205">
        <v>-437908</v>
      </c>
      <c r="G18" s="205">
        <v>89810488</v>
      </c>
      <c r="H18" s="205"/>
      <c r="I18" s="206">
        <f t="shared" ref="I18:I23" si="0">SUM(C18:H18)</f>
        <v>93777749</v>
      </c>
      <c r="J18" s="206"/>
      <c r="K18" s="206">
        <f t="shared" ref="K18:K23" si="1">I18+J18</f>
        <v>93777749</v>
      </c>
      <c r="L18" s="207"/>
    </row>
    <row r="19" spans="1:12" x14ac:dyDescent="0.2">
      <c r="A19" s="209" t="s">
        <v>364</v>
      </c>
      <c r="B19" s="210" t="s">
        <v>33</v>
      </c>
      <c r="C19" s="211"/>
      <c r="D19" s="211"/>
      <c r="E19" s="211"/>
      <c r="F19" s="211"/>
      <c r="G19" s="211"/>
      <c r="H19" s="211"/>
      <c r="I19" s="212">
        <f t="shared" si="0"/>
        <v>0</v>
      </c>
      <c r="J19" s="212"/>
      <c r="K19" s="212">
        <f t="shared" si="1"/>
        <v>0</v>
      </c>
    </row>
    <row r="20" spans="1:12" x14ac:dyDescent="0.2">
      <c r="A20" s="209" t="s">
        <v>365</v>
      </c>
      <c r="B20" s="210" t="s">
        <v>366</v>
      </c>
      <c r="C20" s="213">
        <f t="shared" ref="C20:H20" si="2">C18+C19</f>
        <v>4405169</v>
      </c>
      <c r="D20" s="213">
        <f t="shared" si="2"/>
        <v>0</v>
      </c>
      <c r="E20" s="213">
        <f t="shared" si="2"/>
        <v>0</v>
      </c>
      <c r="F20" s="213">
        <f t="shared" si="2"/>
        <v>-437908</v>
      </c>
      <c r="G20" s="213">
        <f t="shared" si="2"/>
        <v>89810488</v>
      </c>
      <c r="H20" s="213">
        <f t="shared" si="2"/>
        <v>0</v>
      </c>
      <c r="I20" s="212">
        <f t="shared" si="0"/>
        <v>93777749</v>
      </c>
      <c r="J20" s="212">
        <f>J18+J19</f>
        <v>0</v>
      </c>
      <c r="K20" s="212">
        <f t="shared" si="1"/>
        <v>93777749</v>
      </c>
    </row>
    <row r="21" spans="1:12" x14ac:dyDescent="0.2">
      <c r="A21" s="209" t="s">
        <v>367</v>
      </c>
      <c r="B21" s="210" t="s">
        <v>227</v>
      </c>
      <c r="C21" s="213">
        <f t="shared" ref="C21:H21" si="3">C22+C23</f>
        <v>0</v>
      </c>
      <c r="D21" s="213">
        <f t="shared" si="3"/>
        <v>0</v>
      </c>
      <c r="E21" s="213">
        <f t="shared" si="3"/>
        <v>0</v>
      </c>
      <c r="F21" s="213">
        <f t="shared" si="3"/>
        <v>-1852</v>
      </c>
      <c r="G21" s="213">
        <f t="shared" si="3"/>
        <v>2901260</v>
      </c>
      <c r="H21" s="213">
        <f t="shared" si="3"/>
        <v>0</v>
      </c>
      <c r="I21" s="212">
        <f t="shared" si="0"/>
        <v>2899408</v>
      </c>
      <c r="J21" s="212">
        <f>J22+J23</f>
        <v>0</v>
      </c>
      <c r="K21" s="212">
        <f>I21+J21</f>
        <v>2899408</v>
      </c>
    </row>
    <row r="22" spans="1:12" x14ac:dyDescent="0.2">
      <c r="A22" s="209" t="s">
        <v>368</v>
      </c>
      <c r="B22" s="210" t="s">
        <v>369</v>
      </c>
      <c r="C22" s="214"/>
      <c r="D22" s="214"/>
      <c r="E22" s="214"/>
      <c r="F22" s="214"/>
      <c r="G22" s="215">
        <v>2939845</v>
      </c>
      <c r="H22" s="215"/>
      <c r="I22" s="212">
        <f t="shared" si="0"/>
        <v>2939845</v>
      </c>
      <c r="J22" s="212"/>
      <c r="K22" s="212">
        <f t="shared" si="1"/>
        <v>2939845</v>
      </c>
    </row>
    <row r="23" spans="1:12" x14ac:dyDescent="0.2">
      <c r="A23" s="209" t="s">
        <v>370</v>
      </c>
      <c r="B23" s="210" t="s">
        <v>371</v>
      </c>
      <c r="C23" s="213">
        <f t="shared" ref="C23:H23" si="4">SUM(C25:C33)</f>
        <v>0</v>
      </c>
      <c r="D23" s="213">
        <f t="shared" si="4"/>
        <v>0</v>
      </c>
      <c r="E23" s="213">
        <f t="shared" si="4"/>
        <v>0</v>
      </c>
      <c r="F23" s="213">
        <f t="shared" si="4"/>
        <v>-1852</v>
      </c>
      <c r="G23" s="213">
        <f t="shared" si="4"/>
        <v>-38585</v>
      </c>
      <c r="H23" s="213">
        <f t="shared" si="4"/>
        <v>0</v>
      </c>
      <c r="I23" s="212">
        <f t="shared" si="0"/>
        <v>-40437</v>
      </c>
      <c r="J23" s="216">
        <f>SUM(J25:J33)</f>
        <v>0</v>
      </c>
      <c r="K23" s="212">
        <f t="shared" si="1"/>
        <v>-40437</v>
      </c>
    </row>
    <row r="24" spans="1:12" x14ac:dyDescent="0.2">
      <c r="A24" s="209" t="s">
        <v>234</v>
      </c>
      <c r="B24" s="210"/>
      <c r="C24" s="211"/>
      <c r="D24" s="211"/>
      <c r="E24" s="211"/>
      <c r="F24" s="211"/>
      <c r="G24" s="211"/>
      <c r="H24" s="211"/>
      <c r="I24" s="217"/>
      <c r="J24" s="215"/>
      <c r="K24" s="215"/>
    </row>
    <row r="25" spans="1:12" ht="25.5" customHeight="1" x14ac:dyDescent="0.2">
      <c r="A25" s="209" t="s">
        <v>372</v>
      </c>
      <c r="B25" s="210" t="s">
        <v>373</v>
      </c>
      <c r="C25" s="214"/>
      <c r="D25" s="214"/>
      <c r="E25" s="214"/>
      <c r="F25" s="211"/>
      <c r="G25" s="214"/>
      <c r="H25" s="214"/>
      <c r="I25" s="218"/>
      <c r="J25" s="218"/>
      <c r="K25" s="219">
        <f>SUM(C26+D25+E25+F25+H25+J25)</f>
        <v>0</v>
      </c>
    </row>
    <row r="26" spans="1:12" ht="24" customHeight="1" x14ac:dyDescent="0.2">
      <c r="A26" s="209" t="s">
        <v>374</v>
      </c>
      <c r="B26" s="210" t="s">
        <v>375</v>
      </c>
      <c r="C26" s="214"/>
      <c r="D26" s="214"/>
      <c r="E26" s="214"/>
      <c r="F26" s="211"/>
      <c r="G26" s="211"/>
      <c r="H26" s="211"/>
      <c r="I26" s="213">
        <f>SUM(C26:H26)</f>
        <v>0</v>
      </c>
      <c r="J26" s="212"/>
      <c r="K26" s="219">
        <f t="shared" ref="K26:K33" si="5">SUM(C27+D26+E26+F26+H26+J26)</f>
        <v>0</v>
      </c>
    </row>
    <row r="27" spans="1:12" ht="13.5" customHeight="1" x14ac:dyDescent="0.2">
      <c r="A27" s="209" t="s">
        <v>376</v>
      </c>
      <c r="B27" s="210" t="s">
        <v>377</v>
      </c>
      <c r="C27" s="214"/>
      <c r="D27" s="214"/>
      <c r="E27" s="214"/>
      <c r="F27" s="211"/>
      <c r="G27" s="211"/>
      <c r="H27" s="211"/>
      <c r="I27" s="218"/>
      <c r="J27" s="218"/>
      <c r="K27" s="219">
        <f t="shared" si="5"/>
        <v>0</v>
      </c>
    </row>
    <row r="28" spans="1:12" ht="26.25" customHeight="1" x14ac:dyDescent="0.2">
      <c r="A28" s="209" t="s">
        <v>236</v>
      </c>
      <c r="B28" s="210" t="s">
        <v>378</v>
      </c>
      <c r="C28" s="214"/>
      <c r="D28" s="214"/>
      <c r="E28" s="214"/>
      <c r="F28" s="211"/>
      <c r="G28" s="211"/>
      <c r="H28" s="211"/>
      <c r="I28" s="213">
        <f t="shared" ref="I28:I34" si="6">SUM(C28:H28)</f>
        <v>0</v>
      </c>
      <c r="J28" s="212"/>
      <c r="K28" s="219">
        <f t="shared" si="5"/>
        <v>0</v>
      </c>
    </row>
    <row r="29" spans="1:12" x14ac:dyDescent="0.2">
      <c r="A29" s="209" t="s">
        <v>257</v>
      </c>
      <c r="B29" s="210" t="s">
        <v>379</v>
      </c>
      <c r="C29" s="214"/>
      <c r="D29" s="214"/>
      <c r="E29" s="214"/>
      <c r="F29" s="211"/>
      <c r="G29" s="211">
        <v>-38585</v>
      </c>
      <c r="H29" s="211"/>
      <c r="I29" s="213">
        <f t="shared" si="6"/>
        <v>-38585</v>
      </c>
      <c r="J29" s="212"/>
      <c r="K29" s="219">
        <f>SUM(C30+D29+E29+F29+H29+J29+I29)</f>
        <v>-38585</v>
      </c>
    </row>
    <row r="30" spans="1:12" x14ac:dyDescent="0.2">
      <c r="A30" s="209" t="s">
        <v>238</v>
      </c>
      <c r="B30" s="210" t="s">
        <v>380</v>
      </c>
      <c r="C30" s="214"/>
      <c r="D30" s="214"/>
      <c r="E30" s="214"/>
      <c r="F30" s="211"/>
      <c r="G30" s="211"/>
      <c r="H30" s="211"/>
      <c r="I30" s="213">
        <f t="shared" si="6"/>
        <v>0</v>
      </c>
      <c r="J30" s="212"/>
      <c r="K30" s="219">
        <f t="shared" si="5"/>
        <v>0</v>
      </c>
    </row>
    <row r="31" spans="1:12" x14ac:dyDescent="0.2">
      <c r="A31" s="209" t="s">
        <v>381</v>
      </c>
      <c r="B31" s="210" t="s">
        <v>382</v>
      </c>
      <c r="C31" s="214"/>
      <c r="D31" s="214"/>
      <c r="E31" s="214"/>
      <c r="F31" s="211"/>
      <c r="G31" s="211"/>
      <c r="H31" s="211"/>
      <c r="I31" s="213">
        <f t="shared" si="6"/>
        <v>0</v>
      </c>
      <c r="J31" s="212"/>
      <c r="K31" s="219">
        <f t="shared" si="5"/>
        <v>0</v>
      </c>
    </row>
    <row r="32" spans="1:12" x14ac:dyDescent="0.2">
      <c r="A32" s="209" t="s">
        <v>383</v>
      </c>
      <c r="B32" s="210" t="s">
        <v>384</v>
      </c>
      <c r="C32" s="211"/>
      <c r="D32" s="211"/>
      <c r="E32" s="211"/>
      <c r="F32" s="211"/>
      <c r="G32" s="211"/>
      <c r="H32" s="211"/>
      <c r="I32" s="213">
        <f t="shared" si="6"/>
        <v>0</v>
      </c>
      <c r="J32" s="212"/>
      <c r="K32" s="219">
        <f t="shared" si="5"/>
        <v>0</v>
      </c>
    </row>
    <row r="33" spans="1:12" s="228" customFormat="1" ht="24" customHeight="1" x14ac:dyDescent="0.2">
      <c r="A33" s="220" t="s">
        <v>385</v>
      </c>
      <c r="B33" s="221" t="s">
        <v>386</v>
      </c>
      <c r="C33" s="222"/>
      <c r="D33" s="222"/>
      <c r="E33" s="222"/>
      <c r="F33" s="223">
        <v>-1852</v>
      </c>
      <c r="G33" s="223"/>
      <c r="H33" s="223"/>
      <c r="I33" s="224">
        <f t="shared" si="6"/>
        <v>-1852</v>
      </c>
      <c r="J33" s="225"/>
      <c r="K33" s="226">
        <f t="shared" si="5"/>
        <v>-1852</v>
      </c>
      <c r="L33" s="227"/>
    </row>
    <row r="34" spans="1:12" x14ac:dyDescent="0.2">
      <c r="A34" s="209" t="s">
        <v>387</v>
      </c>
      <c r="B34" s="210" t="s">
        <v>388</v>
      </c>
      <c r="C34" s="229">
        <f t="shared" ref="C34:H34" si="7">SUM(C36+C41+C42+C43+C44+C45+C46+C47+C48)</f>
        <v>0</v>
      </c>
      <c r="D34" s="229">
        <f t="shared" si="7"/>
        <v>0</v>
      </c>
      <c r="E34" s="229">
        <f t="shared" si="7"/>
        <v>0</v>
      </c>
      <c r="F34" s="229">
        <f t="shared" si="7"/>
        <v>0</v>
      </c>
      <c r="G34" s="229">
        <f t="shared" si="7"/>
        <v>-8766348</v>
      </c>
      <c r="H34" s="229">
        <f t="shared" si="7"/>
        <v>0</v>
      </c>
      <c r="I34" s="213">
        <f t="shared" si="6"/>
        <v>-8766348</v>
      </c>
      <c r="J34" s="216">
        <f>SUM(J36+J41+J42+J43+J44+J45+J46+J47+J48)</f>
        <v>0</v>
      </c>
      <c r="K34" s="213">
        <f>SUM(C34+D34+E34+F34+H34+J34+I34)</f>
        <v>-8766348</v>
      </c>
    </row>
    <row r="35" spans="1:12" x14ac:dyDescent="0.2">
      <c r="A35" s="209" t="s">
        <v>234</v>
      </c>
      <c r="B35" s="210"/>
      <c r="C35" s="230"/>
      <c r="D35" s="230"/>
      <c r="E35" s="230"/>
      <c r="F35" s="230"/>
      <c r="G35" s="230"/>
      <c r="H35" s="230"/>
      <c r="I35" s="213"/>
      <c r="J35" s="217"/>
      <c r="K35" s="213"/>
    </row>
    <row r="36" spans="1:12" x14ac:dyDescent="0.2">
      <c r="A36" s="209" t="s">
        <v>389</v>
      </c>
      <c r="B36" s="210" t="s">
        <v>390</v>
      </c>
      <c r="C36" s="229">
        <f t="shared" ref="C36:H36" si="8">SUM(C38:C40)</f>
        <v>0</v>
      </c>
      <c r="D36" s="229">
        <f t="shared" si="8"/>
        <v>0</v>
      </c>
      <c r="E36" s="229">
        <f t="shared" si="8"/>
        <v>0</v>
      </c>
      <c r="F36" s="229">
        <f t="shared" si="8"/>
        <v>0</v>
      </c>
      <c r="G36" s="229">
        <f t="shared" si="8"/>
        <v>0</v>
      </c>
      <c r="H36" s="229">
        <f t="shared" si="8"/>
        <v>0</v>
      </c>
      <c r="I36" s="213">
        <f>SUM(C36:H36)</f>
        <v>0</v>
      </c>
      <c r="J36" s="216">
        <f>SUM(J38:J40)</f>
        <v>0</v>
      </c>
      <c r="K36" s="213">
        <f>SUM(C36+D36+E36+F36+H36+J36)</f>
        <v>0</v>
      </c>
    </row>
    <row r="37" spans="1:12" x14ac:dyDescent="0.2">
      <c r="A37" s="209" t="s">
        <v>234</v>
      </c>
      <c r="B37" s="210"/>
      <c r="C37" s="230"/>
      <c r="D37" s="230"/>
      <c r="E37" s="230"/>
      <c r="F37" s="230"/>
      <c r="G37" s="230"/>
      <c r="H37" s="230"/>
      <c r="I37" s="211"/>
      <c r="J37" s="217"/>
      <c r="K37" s="213"/>
    </row>
    <row r="38" spans="1:12" x14ac:dyDescent="0.2">
      <c r="A38" s="209" t="s">
        <v>391</v>
      </c>
      <c r="B38" s="210"/>
      <c r="C38" s="211"/>
      <c r="D38" s="211"/>
      <c r="E38" s="211"/>
      <c r="F38" s="211"/>
      <c r="G38" s="211"/>
      <c r="H38" s="211"/>
      <c r="I38" s="213">
        <f>SUM(C38:H38)</f>
        <v>0</v>
      </c>
      <c r="J38" s="212"/>
      <c r="K38" s="213">
        <f>SUM(C38+D38+E38+F38+H38+J38)</f>
        <v>0</v>
      </c>
    </row>
    <row r="39" spans="1:12" x14ac:dyDescent="0.2">
      <c r="A39" s="209" t="s">
        <v>392</v>
      </c>
      <c r="B39" s="210"/>
      <c r="C39" s="211"/>
      <c r="D39" s="211"/>
      <c r="E39" s="211"/>
      <c r="F39" s="211"/>
      <c r="G39" s="211"/>
      <c r="H39" s="211"/>
      <c r="I39" s="213">
        <f t="shared" ref="I39:I85" si="9">SUM(C39:H39)</f>
        <v>0</v>
      </c>
      <c r="J39" s="212"/>
      <c r="K39" s="213">
        <f t="shared" ref="K39:K58" si="10">SUM(C39+D39+E39+F39+H39+J39)</f>
        <v>0</v>
      </c>
    </row>
    <row r="40" spans="1:12" ht="15.75" customHeight="1" x14ac:dyDescent="0.2">
      <c r="A40" s="209" t="s">
        <v>393</v>
      </c>
      <c r="B40" s="210"/>
      <c r="C40" s="211"/>
      <c r="D40" s="211"/>
      <c r="E40" s="211"/>
      <c r="F40" s="211"/>
      <c r="G40" s="211"/>
      <c r="H40" s="211"/>
      <c r="I40" s="213">
        <f t="shared" si="9"/>
        <v>0</v>
      </c>
      <c r="J40" s="212"/>
      <c r="K40" s="213">
        <f t="shared" si="10"/>
        <v>0</v>
      </c>
    </row>
    <row r="41" spans="1:12" x14ac:dyDescent="0.2">
      <c r="A41" s="209" t="s">
        <v>394</v>
      </c>
      <c r="B41" s="210" t="s">
        <v>395</v>
      </c>
      <c r="C41" s="211"/>
      <c r="D41" s="211"/>
      <c r="E41" s="211"/>
      <c r="F41" s="211"/>
      <c r="G41" s="211"/>
      <c r="H41" s="211"/>
      <c r="I41" s="213">
        <f t="shared" si="9"/>
        <v>0</v>
      </c>
      <c r="J41" s="212"/>
      <c r="K41" s="213">
        <f t="shared" si="10"/>
        <v>0</v>
      </c>
    </row>
    <row r="42" spans="1:12" x14ac:dyDescent="0.2">
      <c r="A42" s="209" t="s">
        <v>396</v>
      </c>
      <c r="B42" s="210" t="s">
        <v>397</v>
      </c>
      <c r="C42" s="211"/>
      <c r="D42" s="211"/>
      <c r="E42" s="211"/>
      <c r="F42" s="211"/>
      <c r="G42" s="211"/>
      <c r="H42" s="211"/>
      <c r="I42" s="213">
        <f t="shared" si="9"/>
        <v>0</v>
      </c>
      <c r="J42" s="212"/>
      <c r="K42" s="213">
        <f t="shared" si="10"/>
        <v>0</v>
      </c>
    </row>
    <row r="43" spans="1:12" x14ac:dyDescent="0.2">
      <c r="A43" s="209" t="s">
        <v>398</v>
      </c>
      <c r="B43" s="210" t="s">
        <v>399</v>
      </c>
      <c r="C43" s="211"/>
      <c r="D43" s="211"/>
      <c r="E43" s="211"/>
      <c r="F43" s="211"/>
      <c r="G43" s="211"/>
      <c r="H43" s="211"/>
      <c r="I43" s="213">
        <f t="shared" si="9"/>
        <v>0</v>
      </c>
      <c r="J43" s="212"/>
      <c r="K43" s="213">
        <f t="shared" si="10"/>
        <v>0</v>
      </c>
    </row>
    <row r="44" spans="1:12" ht="14.25" customHeight="1" x14ac:dyDescent="0.2">
      <c r="A44" s="209" t="s">
        <v>400</v>
      </c>
      <c r="B44" s="210" t="s">
        <v>401</v>
      </c>
      <c r="C44" s="211"/>
      <c r="D44" s="211"/>
      <c r="E44" s="211"/>
      <c r="F44" s="211"/>
      <c r="G44" s="211"/>
      <c r="H44" s="211"/>
      <c r="I44" s="213">
        <f t="shared" si="9"/>
        <v>0</v>
      </c>
      <c r="J44" s="212"/>
      <c r="K44" s="213">
        <f t="shared" si="10"/>
        <v>0</v>
      </c>
    </row>
    <row r="45" spans="1:12" x14ac:dyDescent="0.2">
      <c r="A45" s="209" t="s">
        <v>402</v>
      </c>
      <c r="B45" s="210" t="s">
        <v>403</v>
      </c>
      <c r="C45" s="211"/>
      <c r="D45" s="211"/>
      <c r="E45" s="211"/>
      <c r="F45" s="211"/>
      <c r="G45" s="211">
        <v>-8766348</v>
      </c>
      <c r="H45" s="211"/>
      <c r="I45" s="213">
        <f t="shared" si="9"/>
        <v>-8766348</v>
      </c>
      <c r="J45" s="212"/>
      <c r="K45" s="213">
        <f>SUM(C45+D45+E45+F45+H45+J45+I45)</f>
        <v>-8766348</v>
      </c>
    </row>
    <row r="46" spans="1:12" x14ac:dyDescent="0.2">
      <c r="A46" s="209" t="s">
        <v>404</v>
      </c>
      <c r="B46" s="210" t="s">
        <v>405</v>
      </c>
      <c r="C46" s="211"/>
      <c r="D46" s="211"/>
      <c r="E46" s="211"/>
      <c r="F46" s="211"/>
      <c r="G46" s="211"/>
      <c r="H46" s="211"/>
      <c r="I46" s="213">
        <f t="shared" si="9"/>
        <v>0</v>
      </c>
      <c r="J46" s="212"/>
      <c r="K46" s="213">
        <f t="shared" si="10"/>
        <v>0</v>
      </c>
    </row>
    <row r="47" spans="1:12" x14ac:dyDescent="0.2">
      <c r="A47" s="209" t="s">
        <v>406</v>
      </c>
      <c r="B47" s="210" t="s">
        <v>407</v>
      </c>
      <c r="C47" s="211"/>
      <c r="D47" s="211"/>
      <c r="E47" s="211"/>
      <c r="F47" s="211"/>
      <c r="G47" s="211"/>
      <c r="H47" s="211"/>
      <c r="I47" s="213">
        <f t="shared" si="9"/>
        <v>0</v>
      </c>
      <c r="J47" s="212"/>
      <c r="K47" s="213">
        <f t="shared" si="10"/>
        <v>0</v>
      </c>
    </row>
    <row r="48" spans="1:12" x14ac:dyDescent="0.2">
      <c r="A48" s="209" t="s">
        <v>408</v>
      </c>
      <c r="B48" s="210" t="s">
        <v>409</v>
      </c>
      <c r="C48" s="211"/>
      <c r="D48" s="211"/>
      <c r="E48" s="211"/>
      <c r="F48" s="211"/>
      <c r="G48" s="211"/>
      <c r="H48" s="211"/>
      <c r="I48" s="213">
        <f t="shared" si="9"/>
        <v>0</v>
      </c>
      <c r="J48" s="212"/>
      <c r="K48" s="213">
        <f t="shared" si="10"/>
        <v>0</v>
      </c>
    </row>
    <row r="49" spans="1:13" x14ac:dyDescent="0.2">
      <c r="A49" s="209" t="s">
        <v>410</v>
      </c>
      <c r="B49" s="210" t="s">
        <v>411</v>
      </c>
      <c r="C49" s="211"/>
      <c r="D49" s="211"/>
      <c r="E49" s="211"/>
      <c r="F49" s="211"/>
      <c r="G49" s="211"/>
      <c r="H49" s="211"/>
      <c r="I49" s="213">
        <f t="shared" ref="I49" si="11">SUM(C49:H49)</f>
        <v>0</v>
      </c>
      <c r="J49" s="212"/>
      <c r="K49" s="213">
        <f t="shared" si="10"/>
        <v>0</v>
      </c>
    </row>
    <row r="50" spans="1:13" s="208" customFormat="1" ht="22.5" customHeight="1" x14ac:dyDescent="0.2">
      <c r="A50" s="203" t="s">
        <v>412</v>
      </c>
      <c r="B50" s="204" t="s">
        <v>413</v>
      </c>
      <c r="C50" s="231">
        <f t="shared" ref="C50:H50" si="12">SUM(C20+C21+C34)</f>
        <v>4405169</v>
      </c>
      <c r="D50" s="231">
        <f t="shared" si="12"/>
        <v>0</v>
      </c>
      <c r="E50" s="231">
        <f t="shared" si="12"/>
        <v>0</v>
      </c>
      <c r="F50" s="231">
        <f t="shared" si="12"/>
        <v>-439760</v>
      </c>
      <c r="G50" s="231">
        <f t="shared" si="12"/>
        <v>83945400</v>
      </c>
      <c r="H50" s="231">
        <f t="shared" si="12"/>
        <v>0</v>
      </c>
      <c r="I50" s="206">
        <f t="shared" si="9"/>
        <v>87910809</v>
      </c>
      <c r="J50" s="232">
        <f>SUM(J20+J21+J34)</f>
        <v>0</v>
      </c>
      <c r="K50" s="206">
        <f>SUM(C50+D50+E50+F50+H50+J50+G50)</f>
        <v>87910809</v>
      </c>
      <c r="L50" s="207"/>
    </row>
    <row r="51" spans="1:13" x14ac:dyDescent="0.2">
      <c r="A51" s="209" t="s">
        <v>414</v>
      </c>
      <c r="B51" s="210" t="s">
        <v>415</v>
      </c>
      <c r="C51" s="211"/>
      <c r="D51" s="211"/>
      <c r="E51" s="211"/>
      <c r="F51" s="211"/>
      <c r="G51" s="211"/>
      <c r="H51" s="211"/>
      <c r="I51" s="213">
        <f t="shared" si="9"/>
        <v>0</v>
      </c>
      <c r="J51" s="212"/>
      <c r="K51" s="213">
        <f t="shared" si="10"/>
        <v>0</v>
      </c>
    </row>
    <row r="52" spans="1:13" ht="12.75" x14ac:dyDescent="0.2">
      <c r="A52" s="76" t="s">
        <v>416</v>
      </c>
      <c r="B52" s="210"/>
      <c r="C52" s="211"/>
      <c r="D52" s="211"/>
      <c r="E52" s="211"/>
      <c r="F52" s="211"/>
      <c r="G52" s="211"/>
      <c r="H52" s="211"/>
      <c r="I52" s="212"/>
      <c r="J52" s="212"/>
      <c r="K52" s="212"/>
      <c r="L52" s="233"/>
    </row>
    <row r="53" spans="1:13" ht="12.75" x14ac:dyDescent="0.2">
      <c r="A53" s="76" t="s">
        <v>417</v>
      </c>
      <c r="B53" s="210"/>
      <c r="C53" s="211"/>
      <c r="D53" s="211"/>
      <c r="E53" s="211"/>
      <c r="F53" s="211"/>
      <c r="G53" s="211"/>
      <c r="H53" s="211"/>
      <c r="I53" s="212"/>
      <c r="J53" s="212"/>
      <c r="K53" s="212"/>
      <c r="L53" s="233"/>
    </row>
    <row r="54" spans="1:13" ht="12.75" x14ac:dyDescent="0.2">
      <c r="A54" s="76" t="s">
        <v>418</v>
      </c>
      <c r="B54" s="210"/>
      <c r="C54" s="211"/>
      <c r="D54" s="211"/>
      <c r="E54" s="211"/>
      <c r="F54" s="211"/>
      <c r="G54" s="211"/>
      <c r="H54" s="211"/>
      <c r="I54" s="212"/>
      <c r="J54" s="212"/>
      <c r="K54" s="212"/>
      <c r="L54" s="233"/>
    </row>
    <row r="55" spans="1:13" x14ac:dyDescent="0.2">
      <c r="A55" s="209" t="s">
        <v>419</v>
      </c>
      <c r="B55" s="210" t="s">
        <v>420</v>
      </c>
      <c r="C55" s="229">
        <f t="shared" ref="C55:H55" si="13">C50+C51</f>
        <v>4405169</v>
      </c>
      <c r="D55" s="229">
        <f t="shared" si="13"/>
        <v>0</v>
      </c>
      <c r="E55" s="229">
        <f t="shared" si="13"/>
        <v>0</v>
      </c>
      <c r="F55" s="229">
        <f t="shared" si="13"/>
        <v>-439760</v>
      </c>
      <c r="G55" s="229">
        <f t="shared" si="13"/>
        <v>83945400</v>
      </c>
      <c r="H55" s="229">
        <f t="shared" si="13"/>
        <v>0</v>
      </c>
      <c r="I55" s="213">
        <f t="shared" si="9"/>
        <v>87910809</v>
      </c>
      <c r="J55" s="216">
        <f>J50+J51</f>
        <v>0</v>
      </c>
      <c r="K55" s="213">
        <f>SUM(C55+D55+E55+F55+H55+J55+G55)</f>
        <v>87910809</v>
      </c>
    </row>
    <row r="56" spans="1:13" x14ac:dyDescent="0.2">
      <c r="A56" s="209" t="s">
        <v>421</v>
      </c>
      <c r="B56" s="210" t="s">
        <v>268</v>
      </c>
      <c r="C56" s="229">
        <f t="shared" ref="C56:H56" si="14">C57+C58</f>
        <v>0</v>
      </c>
      <c r="D56" s="229">
        <f t="shared" si="14"/>
        <v>0</v>
      </c>
      <c r="E56" s="229">
        <f t="shared" si="14"/>
        <v>0</v>
      </c>
      <c r="F56" s="229">
        <f t="shared" si="14"/>
        <v>1352</v>
      </c>
      <c r="G56" s="229">
        <f t="shared" si="14"/>
        <v>1479089</v>
      </c>
      <c r="H56" s="229">
        <f t="shared" si="14"/>
        <v>0</v>
      </c>
      <c r="I56" s="213">
        <f t="shared" si="9"/>
        <v>1480441</v>
      </c>
      <c r="J56" s="216">
        <f>J57+J58</f>
        <v>0</v>
      </c>
      <c r="K56" s="213">
        <f t="shared" si="10"/>
        <v>1352</v>
      </c>
    </row>
    <row r="57" spans="1:13" x14ac:dyDescent="0.2">
      <c r="A57" s="209" t="s">
        <v>368</v>
      </c>
      <c r="B57" s="210" t="s">
        <v>422</v>
      </c>
      <c r="C57" s="211"/>
      <c r="D57" s="214"/>
      <c r="E57" s="214"/>
      <c r="F57" s="214"/>
      <c r="G57" s="215">
        <f>'[59]5'!F2601</f>
        <v>1479089</v>
      </c>
      <c r="H57" s="215"/>
      <c r="I57" s="213">
        <f t="shared" si="9"/>
        <v>1479089</v>
      </c>
      <c r="J57" s="212"/>
      <c r="K57" s="213">
        <f t="shared" si="10"/>
        <v>0</v>
      </c>
      <c r="M57" s="234"/>
    </row>
    <row r="58" spans="1:13" x14ac:dyDescent="0.2">
      <c r="A58" s="209" t="s">
        <v>423</v>
      </c>
      <c r="B58" s="210" t="s">
        <v>424</v>
      </c>
      <c r="C58" s="213">
        <f t="shared" ref="C58:H58" si="15">SUM(C60:C68)</f>
        <v>0</v>
      </c>
      <c r="D58" s="213">
        <f t="shared" si="15"/>
        <v>0</v>
      </c>
      <c r="E58" s="213">
        <f t="shared" si="15"/>
        <v>0</v>
      </c>
      <c r="F58" s="213">
        <f t="shared" si="15"/>
        <v>1352</v>
      </c>
      <c r="G58" s="213">
        <f t="shared" si="15"/>
        <v>0</v>
      </c>
      <c r="H58" s="213">
        <f t="shared" si="15"/>
        <v>0</v>
      </c>
      <c r="I58" s="213">
        <f t="shared" si="9"/>
        <v>1352</v>
      </c>
      <c r="J58" s="216">
        <f>SUM(J60:J68)</f>
        <v>0</v>
      </c>
      <c r="K58" s="213">
        <f t="shared" si="10"/>
        <v>1352</v>
      </c>
    </row>
    <row r="59" spans="1:13" x14ac:dyDescent="0.2">
      <c r="A59" s="209" t="s">
        <v>234</v>
      </c>
      <c r="B59" s="210"/>
      <c r="C59" s="211"/>
      <c r="D59" s="211"/>
      <c r="E59" s="211"/>
      <c r="F59" s="211"/>
      <c r="G59" s="211"/>
      <c r="H59" s="211"/>
      <c r="I59" s="213">
        <f t="shared" si="9"/>
        <v>0</v>
      </c>
      <c r="J59" s="217"/>
      <c r="K59" s="213"/>
    </row>
    <row r="60" spans="1:13" ht="25.5" customHeight="1" x14ac:dyDescent="0.2">
      <c r="A60" s="209" t="s">
        <v>372</v>
      </c>
      <c r="B60" s="210" t="s">
        <v>425</v>
      </c>
      <c r="C60" s="214"/>
      <c r="D60" s="214"/>
      <c r="E60" s="214"/>
      <c r="F60" s="211"/>
      <c r="G60" s="214"/>
      <c r="H60" s="214"/>
      <c r="I60" s="213">
        <f t="shared" si="9"/>
        <v>0</v>
      </c>
      <c r="J60" s="212"/>
      <c r="K60" s="213">
        <f>SUM(C60+D60+E60+F60+H60+J60)</f>
        <v>0</v>
      </c>
    </row>
    <row r="61" spans="1:13" ht="21.75" customHeight="1" x14ac:dyDescent="0.2">
      <c r="A61" s="209" t="s">
        <v>374</v>
      </c>
      <c r="B61" s="210" t="s">
        <v>426</v>
      </c>
      <c r="C61" s="211"/>
      <c r="D61" s="211"/>
      <c r="E61" s="211"/>
      <c r="F61" s="211"/>
      <c r="G61" s="211"/>
      <c r="H61" s="211"/>
      <c r="I61" s="213">
        <f t="shared" si="9"/>
        <v>0</v>
      </c>
      <c r="J61" s="212"/>
      <c r="K61" s="213">
        <f t="shared" ref="K61:K68" si="16">SUM(C61+D61+E61+F61+H61+J61)</f>
        <v>0</v>
      </c>
    </row>
    <row r="62" spans="1:13" ht="15.75" customHeight="1" x14ac:dyDescent="0.2">
      <c r="A62" s="209" t="s">
        <v>376</v>
      </c>
      <c r="B62" s="210" t="s">
        <v>427</v>
      </c>
      <c r="C62" s="214"/>
      <c r="D62" s="214"/>
      <c r="E62" s="214"/>
      <c r="F62" s="211"/>
      <c r="G62" s="214"/>
      <c r="H62" s="214"/>
      <c r="I62" s="213">
        <f t="shared" si="9"/>
        <v>0</v>
      </c>
      <c r="J62" s="212"/>
      <c r="K62" s="213">
        <f t="shared" si="16"/>
        <v>0</v>
      </c>
    </row>
    <row r="63" spans="1:13" ht="25.5" customHeight="1" x14ac:dyDescent="0.2">
      <c r="A63" s="209" t="s">
        <v>236</v>
      </c>
      <c r="B63" s="210" t="s">
        <v>428</v>
      </c>
      <c r="C63" s="211"/>
      <c r="D63" s="211"/>
      <c r="E63" s="211"/>
      <c r="F63" s="211"/>
      <c r="G63" s="211"/>
      <c r="H63" s="211"/>
      <c r="I63" s="213">
        <f t="shared" si="9"/>
        <v>0</v>
      </c>
      <c r="J63" s="212"/>
      <c r="K63" s="213">
        <f t="shared" si="16"/>
        <v>0</v>
      </c>
    </row>
    <row r="64" spans="1:13" x14ac:dyDescent="0.2">
      <c r="A64" s="209" t="s">
        <v>257</v>
      </c>
      <c r="B64" s="210" t="s">
        <v>429</v>
      </c>
      <c r="C64" s="211"/>
      <c r="D64" s="211"/>
      <c r="E64" s="211"/>
      <c r="F64" s="211"/>
      <c r="G64" s="211"/>
      <c r="H64" s="211"/>
      <c r="I64" s="213">
        <f t="shared" si="9"/>
        <v>0</v>
      </c>
      <c r="J64" s="212"/>
      <c r="K64" s="213">
        <f t="shared" si="16"/>
        <v>0</v>
      </c>
    </row>
    <row r="65" spans="1:11" x14ac:dyDescent="0.2">
      <c r="A65" s="209" t="s">
        <v>238</v>
      </c>
      <c r="B65" s="210" t="s">
        <v>430</v>
      </c>
      <c r="C65" s="214"/>
      <c r="D65" s="214"/>
      <c r="E65" s="211"/>
      <c r="F65" s="211"/>
      <c r="G65" s="214"/>
      <c r="H65" s="214"/>
      <c r="I65" s="213">
        <f t="shared" si="9"/>
        <v>0</v>
      </c>
      <c r="J65" s="212"/>
      <c r="K65" s="213">
        <f t="shared" si="16"/>
        <v>0</v>
      </c>
    </row>
    <row r="66" spans="1:11" ht="12.75" customHeight="1" x14ac:dyDescent="0.2">
      <c r="A66" s="209" t="s">
        <v>381</v>
      </c>
      <c r="B66" s="210" t="s">
        <v>431</v>
      </c>
      <c r="C66" s="214"/>
      <c r="D66" s="214"/>
      <c r="E66" s="214"/>
      <c r="F66" s="211"/>
      <c r="G66" s="214"/>
      <c r="H66" s="214"/>
      <c r="I66" s="213">
        <f t="shared" si="9"/>
        <v>0</v>
      </c>
      <c r="J66" s="212"/>
      <c r="K66" s="213">
        <f t="shared" si="16"/>
        <v>0</v>
      </c>
    </row>
    <row r="67" spans="1:11" x14ac:dyDescent="0.2">
      <c r="A67" s="209" t="s">
        <v>383</v>
      </c>
      <c r="B67" s="210" t="s">
        <v>432</v>
      </c>
      <c r="C67" s="211"/>
      <c r="D67" s="211"/>
      <c r="E67" s="211"/>
      <c r="F67" s="211"/>
      <c r="G67" s="211"/>
      <c r="H67" s="211"/>
      <c r="I67" s="213">
        <f t="shared" si="9"/>
        <v>0</v>
      </c>
      <c r="J67" s="212"/>
      <c r="K67" s="213">
        <f t="shared" si="16"/>
        <v>0</v>
      </c>
    </row>
    <row r="68" spans="1:11" x14ac:dyDescent="0.2">
      <c r="A68" s="209" t="s">
        <v>433</v>
      </c>
      <c r="B68" s="210" t="s">
        <v>434</v>
      </c>
      <c r="C68" s="214"/>
      <c r="D68" s="214"/>
      <c r="E68" s="214"/>
      <c r="F68" s="211">
        <v>1352</v>
      </c>
      <c r="G68" s="214"/>
      <c r="H68" s="214"/>
      <c r="I68" s="213">
        <f t="shared" si="9"/>
        <v>1352</v>
      </c>
      <c r="J68" s="212"/>
      <c r="K68" s="213">
        <f t="shared" si="16"/>
        <v>1352</v>
      </c>
    </row>
    <row r="69" spans="1:11" x14ac:dyDescent="0.2">
      <c r="A69" s="209" t="s">
        <v>435</v>
      </c>
      <c r="B69" s="210" t="s">
        <v>436</v>
      </c>
      <c r="C69" s="229">
        <f t="shared" ref="C69:H69" si="17">SUM(C71+C76+C77+C78+C79+C80+C81+C82+C83)</f>
        <v>0</v>
      </c>
      <c r="D69" s="229">
        <f t="shared" si="17"/>
        <v>0</v>
      </c>
      <c r="E69" s="229">
        <f t="shared" si="17"/>
        <v>0</v>
      </c>
      <c r="F69" s="229">
        <f t="shared" si="17"/>
        <v>0</v>
      </c>
      <c r="G69" s="229">
        <f t="shared" si="17"/>
        <v>0</v>
      </c>
      <c r="H69" s="229">
        <f t="shared" si="17"/>
        <v>0</v>
      </c>
      <c r="I69" s="213">
        <f t="shared" si="9"/>
        <v>0</v>
      </c>
      <c r="J69" s="216">
        <f>SUM(J71+J76+J77+J78+J79+J80+J81+J82+J83)</f>
        <v>0</v>
      </c>
      <c r="K69" s="213">
        <f>SUM(C69+D69+E69+F69+H69+J69)</f>
        <v>0</v>
      </c>
    </row>
    <row r="70" spans="1:11" x14ac:dyDescent="0.2">
      <c r="A70" s="209" t="s">
        <v>234</v>
      </c>
      <c r="B70" s="210"/>
      <c r="C70" s="230"/>
      <c r="D70" s="230"/>
      <c r="E70" s="230"/>
      <c r="F70" s="230"/>
      <c r="G70" s="230"/>
      <c r="H70" s="230"/>
      <c r="I70" s="213"/>
      <c r="J70" s="217"/>
      <c r="K70" s="213"/>
    </row>
    <row r="71" spans="1:11" x14ac:dyDescent="0.2">
      <c r="A71" s="209" t="s">
        <v>389</v>
      </c>
      <c r="B71" s="210" t="s">
        <v>437</v>
      </c>
      <c r="C71" s="229">
        <f t="shared" ref="C71:H71" si="18">SUM(C73:C75)</f>
        <v>0</v>
      </c>
      <c r="D71" s="229">
        <f t="shared" si="18"/>
        <v>0</v>
      </c>
      <c r="E71" s="229">
        <f t="shared" si="18"/>
        <v>0</v>
      </c>
      <c r="F71" s="229">
        <f t="shared" si="18"/>
        <v>0</v>
      </c>
      <c r="G71" s="229">
        <f t="shared" si="18"/>
        <v>0</v>
      </c>
      <c r="H71" s="229">
        <f t="shared" si="18"/>
        <v>0</v>
      </c>
      <c r="I71" s="213">
        <f t="shared" si="9"/>
        <v>0</v>
      </c>
      <c r="J71" s="216">
        <f>SUM(J73:J75)</f>
        <v>0</v>
      </c>
      <c r="K71" s="213">
        <f>SUM(C71+D71+E71+F71+H71+J71)</f>
        <v>0</v>
      </c>
    </row>
    <row r="72" spans="1:11" x14ac:dyDescent="0.2">
      <c r="A72" s="209" t="s">
        <v>234</v>
      </c>
      <c r="B72" s="210"/>
      <c r="C72" s="230"/>
      <c r="D72" s="230"/>
      <c r="E72" s="230"/>
      <c r="F72" s="230"/>
      <c r="G72" s="230"/>
      <c r="H72" s="230"/>
      <c r="I72" s="213"/>
      <c r="J72" s="217"/>
      <c r="K72" s="213"/>
    </row>
    <row r="73" spans="1:11" x14ac:dyDescent="0.2">
      <c r="A73" s="209" t="s">
        <v>391</v>
      </c>
      <c r="B73" s="210"/>
      <c r="C73" s="211"/>
      <c r="D73" s="211"/>
      <c r="E73" s="211"/>
      <c r="F73" s="211"/>
      <c r="G73" s="211"/>
      <c r="H73" s="211"/>
      <c r="I73" s="213">
        <f t="shared" si="9"/>
        <v>0</v>
      </c>
      <c r="J73" s="212"/>
      <c r="K73" s="213">
        <f>SUM(C73+D73+E73+F73+H73+J73)</f>
        <v>0</v>
      </c>
    </row>
    <row r="74" spans="1:11" x14ac:dyDescent="0.2">
      <c r="A74" s="209" t="s">
        <v>392</v>
      </c>
      <c r="B74" s="210"/>
      <c r="C74" s="211"/>
      <c r="D74" s="211"/>
      <c r="E74" s="211"/>
      <c r="F74" s="211"/>
      <c r="G74" s="211"/>
      <c r="H74" s="211"/>
      <c r="I74" s="213">
        <f t="shared" si="9"/>
        <v>0</v>
      </c>
      <c r="J74" s="212"/>
      <c r="K74" s="213">
        <f t="shared" ref="K74:K84" si="19">SUM(C74+D74+E74+F74+H74+J74)</f>
        <v>0</v>
      </c>
    </row>
    <row r="75" spans="1:11" ht="14.25" customHeight="1" x14ac:dyDescent="0.2">
      <c r="A75" s="209" t="s">
        <v>393</v>
      </c>
      <c r="B75" s="210"/>
      <c r="C75" s="211"/>
      <c r="D75" s="211"/>
      <c r="E75" s="211"/>
      <c r="F75" s="211"/>
      <c r="G75" s="211"/>
      <c r="H75" s="211"/>
      <c r="I75" s="213">
        <f t="shared" si="9"/>
        <v>0</v>
      </c>
      <c r="J75" s="212"/>
      <c r="K75" s="213">
        <f t="shared" si="19"/>
        <v>0</v>
      </c>
    </row>
    <row r="76" spans="1:11" x14ac:dyDescent="0.2">
      <c r="A76" s="209" t="s">
        <v>394</v>
      </c>
      <c r="B76" s="210" t="s">
        <v>438</v>
      </c>
      <c r="C76" s="211"/>
      <c r="D76" s="211"/>
      <c r="E76" s="211"/>
      <c r="F76" s="211"/>
      <c r="G76" s="211"/>
      <c r="H76" s="211"/>
      <c r="I76" s="213">
        <f t="shared" si="9"/>
        <v>0</v>
      </c>
      <c r="J76" s="212"/>
      <c r="K76" s="213">
        <f t="shared" si="19"/>
        <v>0</v>
      </c>
    </row>
    <row r="77" spans="1:11" x14ac:dyDescent="0.2">
      <c r="A77" s="209" t="s">
        <v>396</v>
      </c>
      <c r="B77" s="210" t="s">
        <v>439</v>
      </c>
      <c r="C77" s="211"/>
      <c r="D77" s="211"/>
      <c r="E77" s="211"/>
      <c r="F77" s="211"/>
      <c r="G77" s="211"/>
      <c r="H77" s="211"/>
      <c r="I77" s="213">
        <f t="shared" si="9"/>
        <v>0</v>
      </c>
      <c r="J77" s="212"/>
      <c r="K77" s="213">
        <f t="shared" si="19"/>
        <v>0</v>
      </c>
    </row>
    <row r="78" spans="1:11" x14ac:dyDescent="0.2">
      <c r="A78" s="209" t="s">
        <v>398</v>
      </c>
      <c r="B78" s="210" t="s">
        <v>440</v>
      </c>
      <c r="C78" s="211"/>
      <c r="D78" s="211"/>
      <c r="E78" s="211"/>
      <c r="F78" s="211"/>
      <c r="G78" s="211"/>
      <c r="H78" s="211"/>
      <c r="I78" s="213">
        <f t="shared" si="9"/>
        <v>0</v>
      </c>
      <c r="J78" s="212"/>
      <c r="K78" s="213">
        <f t="shared" si="19"/>
        <v>0</v>
      </c>
    </row>
    <row r="79" spans="1:11" x14ac:dyDescent="0.2">
      <c r="A79" s="209" t="s">
        <v>400</v>
      </c>
      <c r="B79" s="210" t="s">
        <v>441</v>
      </c>
      <c r="C79" s="211"/>
      <c r="D79" s="211"/>
      <c r="E79" s="211"/>
      <c r="F79" s="211"/>
      <c r="G79" s="211"/>
      <c r="H79" s="211"/>
      <c r="I79" s="213">
        <f t="shared" si="9"/>
        <v>0</v>
      </c>
      <c r="J79" s="212"/>
      <c r="K79" s="213">
        <f t="shared" si="19"/>
        <v>0</v>
      </c>
    </row>
    <row r="80" spans="1:11" x14ac:dyDescent="0.2">
      <c r="A80" s="209" t="s">
        <v>402</v>
      </c>
      <c r="B80" s="210" t="s">
        <v>442</v>
      </c>
      <c r="C80" s="211"/>
      <c r="D80" s="211"/>
      <c r="E80" s="211"/>
      <c r="F80" s="211"/>
      <c r="G80" s="211"/>
      <c r="H80" s="211"/>
      <c r="I80" s="213">
        <f t="shared" si="9"/>
        <v>0</v>
      </c>
      <c r="J80" s="212"/>
      <c r="K80" s="213">
        <f t="shared" si="19"/>
        <v>0</v>
      </c>
    </row>
    <row r="81" spans="1:12" x14ac:dyDescent="0.2">
      <c r="A81" s="209" t="s">
        <v>404</v>
      </c>
      <c r="B81" s="210" t="s">
        <v>443</v>
      </c>
      <c r="C81" s="211"/>
      <c r="D81" s="211"/>
      <c r="E81" s="211"/>
      <c r="F81" s="211"/>
      <c r="G81" s="211"/>
      <c r="H81" s="211"/>
      <c r="I81" s="213">
        <f t="shared" si="9"/>
        <v>0</v>
      </c>
      <c r="J81" s="212"/>
      <c r="K81" s="213">
        <f t="shared" si="19"/>
        <v>0</v>
      </c>
    </row>
    <row r="82" spans="1:12" x14ac:dyDescent="0.2">
      <c r="A82" s="209" t="s">
        <v>406</v>
      </c>
      <c r="B82" s="210" t="s">
        <v>444</v>
      </c>
      <c r="C82" s="211"/>
      <c r="D82" s="211"/>
      <c r="E82" s="211"/>
      <c r="F82" s="211"/>
      <c r="G82" s="211"/>
      <c r="H82" s="211"/>
      <c r="I82" s="213">
        <f t="shared" si="9"/>
        <v>0</v>
      </c>
      <c r="J82" s="212"/>
      <c r="K82" s="213">
        <f t="shared" si="19"/>
        <v>0</v>
      </c>
    </row>
    <row r="83" spans="1:12" ht="14.25" customHeight="1" x14ac:dyDescent="0.2">
      <c r="A83" s="209" t="s">
        <v>408</v>
      </c>
      <c r="B83" s="210" t="s">
        <v>445</v>
      </c>
      <c r="C83" s="211"/>
      <c r="D83" s="211"/>
      <c r="E83" s="211"/>
      <c r="F83" s="211"/>
      <c r="G83" s="211"/>
      <c r="H83" s="211"/>
      <c r="I83" s="213">
        <f t="shared" si="9"/>
        <v>0</v>
      </c>
      <c r="J83" s="212"/>
      <c r="K83" s="213">
        <f t="shared" si="19"/>
        <v>0</v>
      </c>
    </row>
    <row r="84" spans="1:12" x14ac:dyDescent="0.2">
      <c r="A84" s="209" t="s">
        <v>410</v>
      </c>
      <c r="B84" s="210" t="s">
        <v>446</v>
      </c>
      <c r="C84" s="211"/>
      <c r="D84" s="211"/>
      <c r="E84" s="211"/>
      <c r="F84" s="211"/>
      <c r="G84" s="211"/>
      <c r="H84" s="211"/>
      <c r="I84" s="213">
        <f t="shared" ref="I84" si="20">SUM(C84:H84)</f>
        <v>0</v>
      </c>
      <c r="J84" s="212"/>
      <c r="K84" s="213">
        <f t="shared" si="19"/>
        <v>0</v>
      </c>
    </row>
    <row r="85" spans="1:12" s="208" customFormat="1" x14ac:dyDescent="0.2">
      <c r="A85" s="203" t="s">
        <v>447</v>
      </c>
      <c r="B85" s="204">
        <v>800</v>
      </c>
      <c r="C85" s="206">
        <f t="shared" ref="C85:H85" si="21">SUM(C55+C56+C69)</f>
        <v>4405169</v>
      </c>
      <c r="D85" s="206">
        <f t="shared" si="21"/>
        <v>0</v>
      </c>
      <c r="E85" s="206">
        <f t="shared" si="21"/>
        <v>0</v>
      </c>
      <c r="F85" s="206">
        <f t="shared" si="21"/>
        <v>-438408</v>
      </c>
      <c r="G85" s="206">
        <f t="shared" si="21"/>
        <v>85424489</v>
      </c>
      <c r="H85" s="206">
        <f t="shared" si="21"/>
        <v>0</v>
      </c>
      <c r="I85" s="206">
        <f t="shared" si="9"/>
        <v>89391250</v>
      </c>
      <c r="J85" s="232">
        <f>SUM(J55+J56+J69)</f>
        <v>0</v>
      </c>
      <c r="K85" s="206">
        <f>SUM(I85:J85)</f>
        <v>89391250</v>
      </c>
      <c r="L85" s="207"/>
    </row>
    <row r="86" spans="1:12" s="236" customFormat="1" hidden="1" x14ac:dyDescent="0.2">
      <c r="A86" s="194" t="s">
        <v>448</v>
      </c>
      <c r="B86" s="194"/>
      <c r="C86" s="235">
        <f>C50-Ф1!D135</f>
        <v>0</v>
      </c>
      <c r="D86" s="235">
        <f>D50-Ф1!D136</f>
        <v>0</v>
      </c>
      <c r="E86" s="235">
        <f>E50-Ф1!D137</f>
        <v>0</v>
      </c>
      <c r="F86" s="235">
        <f>F50-Ф1!D138</f>
        <v>0</v>
      </c>
      <c r="G86" s="235">
        <f>G50-Ф1!D139</f>
        <v>0</v>
      </c>
      <c r="H86" s="235">
        <f>H50-Ф1!D146</f>
        <v>0</v>
      </c>
      <c r="I86" s="194"/>
      <c r="J86" s="194">
        <f>J50-Ф1!D148</f>
        <v>0</v>
      </c>
      <c r="K86" s="194">
        <f>K50-Ф1!D149</f>
        <v>0</v>
      </c>
      <c r="L86" s="194"/>
    </row>
    <row r="87" spans="1:12" s="236" customFormat="1" hidden="1" x14ac:dyDescent="0.2">
      <c r="A87" s="237" t="s">
        <v>449</v>
      </c>
      <c r="B87" s="194"/>
      <c r="C87" s="235">
        <f>C85-Ф1!C135</f>
        <v>0</v>
      </c>
      <c r="D87" s="235">
        <f>D85-Ф1!C136</f>
        <v>0</v>
      </c>
      <c r="E87" s="235">
        <f>E85-Ф1!C137</f>
        <v>0</v>
      </c>
      <c r="F87" s="235">
        <f>F85-Ф1!C138</f>
        <v>0</v>
      </c>
      <c r="G87" s="235">
        <f>G85-Ф1!C139</f>
        <v>0</v>
      </c>
      <c r="H87" s="235">
        <f>H85-Ф1!C146</f>
        <v>0</v>
      </c>
      <c r="I87" s="194"/>
      <c r="J87" s="194">
        <f>J85-Ф1!C148</f>
        <v>0</v>
      </c>
      <c r="K87" s="194">
        <f>K85-Ф1!C149</f>
        <v>0</v>
      </c>
      <c r="L87" s="194"/>
    </row>
    <row r="88" spans="1:12" s="240" customFormat="1" x14ac:dyDescent="0.2">
      <c r="A88" s="238"/>
      <c r="B88" s="238"/>
      <c r="C88" s="239"/>
      <c r="D88" s="239"/>
      <c r="E88" s="239"/>
      <c r="F88" s="239"/>
      <c r="G88" s="239"/>
      <c r="H88" s="239"/>
      <c r="I88" s="238"/>
      <c r="J88" s="238"/>
      <c r="K88" s="238"/>
      <c r="L88" s="194"/>
    </row>
    <row r="89" spans="1:12" s="240" customFormat="1" x14ac:dyDescent="0.2">
      <c r="A89" s="238"/>
      <c r="B89" s="238"/>
      <c r="C89" s="239"/>
      <c r="D89" s="239"/>
      <c r="E89" s="239"/>
      <c r="F89" s="239"/>
      <c r="G89" s="239"/>
      <c r="H89" s="239"/>
      <c r="I89" s="238"/>
      <c r="J89" s="238"/>
      <c r="K89" s="238"/>
      <c r="L89" s="194"/>
    </row>
    <row r="90" spans="1:12" s="240" customFormat="1" x14ac:dyDescent="0.2">
      <c r="A90" s="238"/>
      <c r="B90" s="238"/>
      <c r="C90" s="239"/>
      <c r="D90" s="239"/>
      <c r="E90" s="239"/>
      <c r="F90" s="239"/>
      <c r="G90" s="239"/>
      <c r="H90" s="239"/>
      <c r="I90" s="238"/>
      <c r="J90" s="238"/>
      <c r="K90" s="238"/>
      <c r="L90" s="194"/>
    </row>
    <row r="91" spans="1:12" s="240" customFormat="1" x14ac:dyDescent="0.2">
      <c r="A91" s="238"/>
      <c r="B91" s="238"/>
      <c r="C91" s="239"/>
      <c r="D91" s="239"/>
      <c r="E91" s="239"/>
      <c r="F91" s="239"/>
      <c r="G91" s="239"/>
      <c r="H91" s="239"/>
      <c r="I91" s="238"/>
      <c r="J91" s="238"/>
      <c r="K91" s="238"/>
      <c r="L91" s="194"/>
    </row>
    <row r="92" spans="1:12" x14ac:dyDescent="0.2">
      <c r="A92" s="241"/>
      <c r="B92" s="190"/>
      <c r="C92" s="192"/>
      <c r="D92" s="192"/>
      <c r="E92" s="192"/>
      <c r="F92" s="192"/>
      <c r="G92" s="192"/>
      <c r="H92" s="192"/>
      <c r="I92" s="190"/>
      <c r="J92" s="190"/>
      <c r="K92" s="190"/>
    </row>
    <row r="93" spans="1:12" ht="13.7" customHeight="1" x14ac:dyDescent="0.2">
      <c r="A93" s="242" t="s">
        <v>194</v>
      </c>
      <c r="B93" s="190"/>
      <c r="C93" s="192"/>
      <c r="D93" s="190" t="s">
        <v>348</v>
      </c>
      <c r="E93" s="192"/>
      <c r="F93" s="192"/>
      <c r="G93" s="192"/>
      <c r="H93" s="192"/>
      <c r="I93" s="190"/>
      <c r="J93" s="190"/>
      <c r="K93" s="190"/>
    </row>
    <row r="94" spans="1:12" ht="13.5" customHeight="1" x14ac:dyDescent="0.2">
      <c r="A94" s="192" t="s">
        <v>450</v>
      </c>
      <c r="B94" s="190"/>
      <c r="C94" s="192"/>
      <c r="D94" s="190" t="s">
        <v>196</v>
      </c>
      <c r="E94" s="192"/>
      <c r="F94" s="192"/>
      <c r="G94" s="192"/>
      <c r="H94" s="192"/>
      <c r="I94" s="190"/>
      <c r="J94" s="190"/>
      <c r="K94" s="190"/>
    </row>
    <row r="95" spans="1:12" x14ac:dyDescent="0.2">
      <c r="A95" s="243"/>
      <c r="B95" s="190"/>
      <c r="C95" s="192"/>
      <c r="D95" s="190"/>
      <c r="E95" s="192"/>
      <c r="F95" s="192"/>
      <c r="G95" s="192"/>
      <c r="H95" s="192"/>
      <c r="I95" s="190"/>
      <c r="J95" s="190"/>
      <c r="K95" s="190"/>
    </row>
    <row r="96" spans="1:12" x14ac:dyDescent="0.2">
      <c r="A96" s="191" t="s">
        <v>350</v>
      </c>
      <c r="B96" s="190"/>
      <c r="C96" s="192"/>
      <c r="D96" s="190" t="s">
        <v>348</v>
      </c>
      <c r="E96" s="192"/>
      <c r="F96" s="192"/>
      <c r="G96" s="192"/>
      <c r="H96" s="192"/>
      <c r="I96" s="190"/>
      <c r="J96" s="190"/>
      <c r="K96" s="190"/>
    </row>
    <row r="97" spans="1:11" x14ac:dyDescent="0.2">
      <c r="A97" s="190" t="s">
        <v>451</v>
      </c>
      <c r="B97" s="190"/>
      <c r="C97" s="192"/>
      <c r="D97" s="190" t="s">
        <v>196</v>
      </c>
      <c r="E97" s="192"/>
      <c r="F97" s="192"/>
      <c r="G97" s="192"/>
      <c r="H97" s="192"/>
      <c r="I97" s="190"/>
      <c r="J97" s="190"/>
      <c r="K97" s="190"/>
    </row>
    <row r="98" spans="1:11" x14ac:dyDescent="0.2">
      <c r="A98" s="244" t="s">
        <v>199</v>
      </c>
      <c r="D98" s="244"/>
      <c r="E98" s="244"/>
    </row>
  </sheetData>
  <mergeCells count="6">
    <mergeCell ref="K16:K17"/>
    <mergeCell ref="A16:A17"/>
    <mergeCell ref="B16:B17"/>
    <mergeCell ref="C16:H16"/>
    <mergeCell ref="I16:I17"/>
    <mergeCell ref="J16:J17"/>
  </mergeCells>
  <pageMargins left="0.70866141732283472" right="0.70866141732283472" top="0.74803149606299213" bottom="0.43307086614173229" header="0.31496062992125984" footer="0.31496062992125984"/>
  <pageSetup paperSize="9" scale="59" fitToHeight="2" orientation="landscape" r:id="rId1"/>
  <headerFooter>
    <oddHeader>&amp;R&amp;A</oddHeader>
  </headerFooter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dcterms:created xsi:type="dcterms:W3CDTF">2025-05-02T09:51:30Z</dcterms:created>
  <dcterms:modified xsi:type="dcterms:W3CDTF">2025-05-02T10:36:51Z</dcterms:modified>
</cp:coreProperties>
</file>