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SidorovaAV\Desktop\особый порядок 2026\июль\"/>
    </mc:Choice>
  </mc:AlternateContent>
  <xr:revisionPtr revIDLastSave="0" documentId="13_ncr:1_{9011EF3C-0C2C-46D7-A8D1-C3EDD77FC7E6}" xr6:coauthVersionLast="47" xr6:coauthVersionMax="47" xr10:uidLastSave="{00000000-0000-0000-0000-000000000000}"/>
  <bookViews>
    <workbookView xWindow="-120" yWindow="-120" windowWidth="29040" windowHeight="15720" xr2:uid="{AC80DA8F-438F-4AA9-AA3D-5096E2BE6A03}"/>
  </bookViews>
  <sheets>
    <sheet name="Лист1" sheetId="1" r:id="rId1"/>
  </sheets>
  <externalReferences>
    <externalReference r:id="rId2"/>
    <externalReference r:id="rId3"/>
  </externalReferences>
  <definedNames>
    <definedName name="_xlnm._FilterDatabase" localSheetId="0" hidden="1">Лист1!$A$7:$AS$79</definedName>
    <definedName name="атр">'[1]Атрибуты товара'!$A$4:$A$535</definedName>
    <definedName name="ЕИ" localSheetId="0">#N/A</definedName>
    <definedName name="Инкотермс">'[1]Справочник Инкотермс'!$A$4:$A$14</definedName>
    <definedName name="Классификатор_стран">'[1]Классификатор стран'!$A$7:$A$255</definedName>
    <definedName name="С_НДС">'[1]Признак НДС'!$B$3:$B$5</definedName>
    <definedName name="Тип_дней">'[1]Тип дней'!$B$2:$B$3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A79" i="1" l="1"/>
  <c r="Z79" i="1"/>
  <c r="Z78" i="1"/>
  <c r="AA78" i="1" s="1"/>
  <c r="Z77" i="1"/>
  <c r="AA77" i="1" s="1"/>
  <c r="Z73" i="1"/>
  <c r="AA73" i="1" s="1"/>
  <c r="AC76" i="1"/>
  <c r="AD76" i="1" s="1"/>
  <c r="AC75" i="1"/>
  <c r="AD75" i="1" s="1"/>
  <c r="AA74" i="1"/>
  <c r="Z74" i="1"/>
  <c r="AC73" i="1"/>
  <c r="AD73" i="1" s="1"/>
  <c r="Z72" i="1"/>
  <c r="AA72" i="1" s="1"/>
  <c r="Z71" i="1"/>
  <c r="AA71" i="1" s="1"/>
  <c r="Z70" i="1"/>
  <c r="AA70" i="1" s="1"/>
  <c r="Y69" i="1"/>
  <c r="Z69" i="1" s="1"/>
  <c r="AA69" i="1" s="1"/>
  <c r="Z67" i="1"/>
  <c r="AA67" i="1" s="1"/>
  <c r="Z75" i="1" l="1"/>
  <c r="AA75" i="1" s="1"/>
  <c r="Z76" i="1"/>
  <c r="AA76" i="1" s="1"/>
  <c r="Z68" i="1"/>
  <c r="AA68" i="1" s="1"/>
  <c r="Z66" i="1"/>
  <c r="AA66" i="1" s="1"/>
  <c r="Z64" i="1" l="1"/>
  <c r="AA64" i="1" s="1"/>
  <c r="Z65" i="1"/>
  <c r="AA65" i="1" s="1"/>
  <c r="Z63" i="1"/>
  <c r="AA63" i="1" s="1"/>
  <c r="Z62" i="1"/>
  <c r="AA62" i="1" s="1"/>
  <c r="Z61" i="1"/>
  <c r="AA61" i="1" s="1"/>
  <c r="Z60" i="1"/>
  <c r="AA60" i="1" s="1"/>
  <c r="Z41" i="1" l="1"/>
  <c r="AA41" i="1" s="1"/>
  <c r="Z42" i="1"/>
  <c r="AA42" i="1" s="1"/>
  <c r="Z53" i="1"/>
  <c r="AA53" i="1" s="1"/>
  <c r="Z54" i="1"/>
  <c r="AA54" i="1" s="1"/>
  <c r="Z55" i="1"/>
  <c r="AA55" i="1" s="1"/>
  <c r="Z56" i="1"/>
  <c r="AA56" i="1" s="1"/>
  <c r="Z57" i="1" l="1"/>
  <c r="AA57" i="1" s="1"/>
  <c r="Z52" i="1"/>
  <c r="AA52" i="1" s="1"/>
  <c r="Z25" i="1" l="1"/>
  <c r="AA25" i="1" s="1"/>
  <c r="Z26" i="1"/>
  <c r="AA26" i="1" s="1"/>
  <c r="Z27" i="1"/>
  <c r="AA27" i="1" s="1"/>
  <c r="Z28" i="1"/>
  <c r="AA28" i="1" s="1"/>
  <c r="Z29" i="1"/>
  <c r="AA29" i="1" s="1"/>
  <c r="Z30" i="1"/>
  <c r="AA30" i="1" s="1"/>
  <c r="Z31" i="1"/>
  <c r="AA31" i="1" s="1"/>
  <c r="Z32" i="1"/>
  <c r="AA32" i="1" s="1"/>
  <c r="Z33" i="1"/>
  <c r="AA33" i="1" s="1"/>
  <c r="Z34" i="1"/>
  <c r="AA34" i="1" s="1"/>
  <c r="Z35" i="1"/>
  <c r="AA35" i="1" s="1"/>
  <c r="Z36" i="1"/>
  <c r="AA36" i="1" s="1"/>
  <c r="Z37" i="1"/>
  <c r="AA37" i="1" s="1"/>
  <c r="Z38" i="1"/>
  <c r="AA38" i="1" s="1"/>
  <c r="Z39" i="1"/>
  <c r="AA39" i="1" s="1"/>
  <c r="Z40" i="1"/>
  <c r="AA40" i="1" s="1"/>
  <c r="Z43" i="1"/>
  <c r="AA43" i="1" s="1"/>
  <c r="Z44" i="1"/>
  <c r="AA44" i="1" s="1"/>
  <c r="Z45" i="1"/>
  <c r="AA45" i="1" s="1"/>
  <c r="Z46" i="1"/>
  <c r="AA46" i="1" s="1"/>
  <c r="Z47" i="1"/>
  <c r="AA47" i="1" s="1"/>
  <c r="Z48" i="1"/>
  <c r="AA48" i="1" s="1"/>
  <c r="Z49" i="1"/>
  <c r="AA49" i="1" s="1"/>
  <c r="Z50" i="1"/>
  <c r="AA50" i="1" s="1"/>
  <c r="Z51" i="1"/>
  <c r="AA51" i="1" s="1"/>
  <c r="Z24" i="1"/>
  <c r="Z23" i="1"/>
  <c r="Z14" i="1"/>
  <c r="Z22" i="1"/>
  <c r="Z21" i="1"/>
  <c r="Z20" i="1"/>
  <c r="Z19" i="1"/>
  <c r="Z18" i="1"/>
  <c r="Z17" i="1"/>
  <c r="Z16" i="1"/>
  <c r="Z15" i="1"/>
  <c r="Z13" i="1"/>
  <c r="Z12" i="1"/>
  <c r="Z11" i="1"/>
  <c r="Z10" i="1"/>
  <c r="Z9" i="1"/>
  <c r="Z8" i="1"/>
  <c r="AA8" i="1" l="1"/>
  <c r="AA9" i="1"/>
  <c r="AA10" i="1"/>
  <c r="AA11" i="1"/>
  <c r="AA12" i="1"/>
  <c r="AA13" i="1"/>
  <c r="AA14" i="1"/>
  <c r="AA15" i="1"/>
  <c r="AA16" i="1"/>
  <c r="AA17" i="1"/>
  <c r="AA18" i="1"/>
  <c r="AA19" i="1"/>
  <c r="AA20" i="1"/>
  <c r="AA21" i="1"/>
  <c r="AA22" i="1"/>
  <c r="AA23" i="1"/>
  <c r="AA24" i="1"/>
  <c r="H23" i="1"/>
  <c r="G23" i="1"/>
  <c r="H22" i="1"/>
  <c r="G22" i="1"/>
  <c r="H21" i="1"/>
  <c r="G21" i="1"/>
  <c r="E21" i="1"/>
  <c r="D21" i="1"/>
  <c r="C21" i="1"/>
  <c r="H20" i="1"/>
  <c r="G20" i="1"/>
  <c r="E20" i="1"/>
  <c r="D20" i="1"/>
  <c r="C20" i="1"/>
  <c r="H19" i="1"/>
  <c r="G19" i="1"/>
  <c r="E19" i="1"/>
  <c r="D19" i="1"/>
  <c r="C19" i="1"/>
  <c r="H18" i="1"/>
  <c r="G18" i="1"/>
  <c r="H17" i="1"/>
  <c r="G17" i="1"/>
  <c r="H16" i="1"/>
  <c r="G16" i="1"/>
  <c r="E16" i="1"/>
  <c r="D16" i="1"/>
  <c r="C16" i="1"/>
  <c r="H15" i="1"/>
  <c r="G15" i="1"/>
  <c r="E15" i="1"/>
  <c r="D15" i="1"/>
  <c r="C15" i="1"/>
  <c r="H14" i="1"/>
  <c r="G14" i="1"/>
  <c r="E14" i="1"/>
  <c r="D14" i="1"/>
  <c r="C14" i="1"/>
  <c r="H13" i="1"/>
  <c r="G13" i="1"/>
  <c r="E13" i="1"/>
  <c r="D13" i="1"/>
  <c r="C13" i="1"/>
  <c r="H12" i="1"/>
  <c r="G12" i="1"/>
  <c r="H11" i="1"/>
  <c r="G11" i="1"/>
  <c r="F9" i="1"/>
  <c r="AS7" i="1"/>
  <c r="AR7" i="1"/>
  <c r="AQ7" i="1"/>
  <c r="AP7" i="1"/>
  <c r="AO7" i="1"/>
  <c r="AN7" i="1"/>
  <c r="AM7" i="1"/>
  <c r="AL7" i="1"/>
  <c r="AK7" i="1"/>
  <c r="AJ7" i="1"/>
  <c r="AI7" i="1"/>
  <c r="AH7" i="1"/>
  <c r="AG7" i="1"/>
  <c r="AF7" i="1"/>
  <c r="AE7" i="1"/>
  <c r="AD7" i="1"/>
  <c r="AC7" i="1"/>
  <c r="AB7" i="1"/>
  <c r="AA7" i="1"/>
  <c r="Z7" i="1"/>
  <c r="Y7" i="1"/>
  <c r="X7" i="1"/>
  <c r="W7" i="1"/>
  <c r="V7" i="1"/>
  <c r="U7" i="1"/>
  <c r="T7" i="1"/>
  <c r="S7" i="1"/>
  <c r="R7" i="1"/>
  <c r="Q7" i="1"/>
  <c r="P7" i="1"/>
  <c r="O7" i="1"/>
  <c r="N7" i="1"/>
  <c r="M7" i="1"/>
  <c r="L7" i="1"/>
  <c r="K7" i="1"/>
  <c r="J7" i="1"/>
  <c r="I7" i="1"/>
  <c r="H7" i="1"/>
  <c r="G7" i="1"/>
  <c r="F7" i="1"/>
  <c r="E7" i="1"/>
  <c r="D7" i="1"/>
  <c r="C7" i="1"/>
  <c r="B7" i="1"/>
  <c r="A7" i="1"/>
</calcChain>
</file>

<file path=xl/sharedStrings.xml><?xml version="1.0" encoding="utf-8"?>
<sst xmlns="http://schemas.openxmlformats.org/spreadsheetml/2006/main" count="1399" uniqueCount="426">
  <si>
    <t>Структурное подразделение/ БАР-код товара</t>
  </si>
  <si>
    <t>№
строки
ОП</t>
  </si>
  <si>
    <t xml:space="preserve">Код по ЕНС ТРУ </t>
  </si>
  <si>
    <t xml:space="preserve">Наименование закупаемых товаров, работ и услуг </t>
  </si>
  <si>
    <t xml:space="preserve">Краткая характеристика (описание) </t>
  </si>
  <si>
    <t>Основание проведения закупок</t>
  </si>
  <si>
    <t>Код КАТО места осуществления закупки</t>
  </si>
  <si>
    <t xml:space="preserve">Адрес осуществления закупок </t>
  </si>
  <si>
    <t>Предполагаемый месяц заключения договора</t>
  </si>
  <si>
    <t>Страна поставки</t>
  </si>
  <si>
    <t>Код КАТО места поставки ТРУ</t>
  </si>
  <si>
    <t>Адрес поставки товара, выполнения работ, оказания услуг</t>
  </si>
  <si>
    <t>Условия поставки по ИНКОТЕРМС 2010</t>
  </si>
  <si>
    <t>Условия оплаты</t>
  </si>
  <si>
    <t>Единица измереения</t>
  </si>
  <si>
    <t>Признак Рассчитать без НДС</t>
  </si>
  <si>
    <t>2026 год</t>
  </si>
  <si>
    <t>Заполняется в случае осуществления переходящей закупки на 2027 год</t>
  </si>
  <si>
    <t>БИН организатора</t>
  </si>
  <si>
    <t>Дополнительная характеристика работ и услуг</t>
  </si>
  <si>
    <t>Дополнительная характеристика товаров</t>
  </si>
  <si>
    <t>С даты подписания договора в течение</t>
  </si>
  <si>
    <t xml:space="preserve">С даты подписания договора по  </t>
  </si>
  <si>
    <t>Определенный период</t>
  </si>
  <si>
    <t>Кол-во, объем</t>
  </si>
  <si>
    <t>Маркетинговая цена за единицу, тенге без НДС</t>
  </si>
  <si>
    <t>Сумма, планируемая для закупок ТРУ без НДС,  тенге</t>
  </si>
  <si>
    <t>Сумма,  планируемая для закупки ТРУ с НДС,  тенге</t>
  </si>
  <si>
    <t>на казахском</t>
  </si>
  <si>
    <t>на русском</t>
  </si>
  <si>
    <t>Атрибут 1</t>
  </si>
  <si>
    <t>Атрибут 2</t>
  </si>
  <si>
    <t>Атрибут 3</t>
  </si>
  <si>
    <t>Атрибут 4</t>
  </si>
  <si>
    <t>Кол-во дней</t>
  </si>
  <si>
    <t>Тип дней</t>
  </si>
  <si>
    <t>Месяц по</t>
  </si>
  <si>
    <t>Месяц с</t>
  </si>
  <si>
    <t>Предоплата, %</t>
  </si>
  <si>
    <t>Промежуточный платеж (по факту), %</t>
  </si>
  <si>
    <t>Окончательный платеж, %</t>
  </si>
  <si>
    <t>наименование</t>
  </si>
  <si>
    <t>значение на каз</t>
  </si>
  <si>
    <t>значение на рус</t>
  </si>
  <si>
    <t>351110.100.000000</t>
  </si>
  <si>
    <t>Электроэнергия</t>
  </si>
  <si>
    <t>для собственного потребления</t>
  </si>
  <si>
    <t>пр.Абая,102, корпус №38</t>
  </si>
  <si>
    <t>KZ</t>
  </si>
  <si>
    <t>пр.Абая,102</t>
  </si>
  <si>
    <t>EXW</t>
  </si>
  <si>
    <t>245 Киловатт-час</t>
  </si>
  <si>
    <t>Электр энергиясының жоспарланған көлемдерін алу</t>
  </si>
  <si>
    <t>Приобретение плановых объёмов электрической энергии у ЕЗ</t>
  </si>
  <si>
    <t>DDP</t>
  </si>
  <si>
    <t>Оң теңгерімсіздіктерді жабу үшін теңгерімдеуші электр энергиясын сатып алу</t>
  </si>
  <si>
    <t>Приобретение балансирующей электроэнергии для покрытия положительных дисбалансов у РЦ БРЭ</t>
  </si>
  <si>
    <t>353011.130.000000</t>
  </si>
  <si>
    <t>Энергия тепловая</t>
  </si>
  <si>
    <t>в горячей воде</t>
  </si>
  <si>
    <t>пр.Абая, 102</t>
  </si>
  <si>
    <t>233 Гигакаллория</t>
  </si>
  <si>
    <t>Өндірістік алаң үшін ыстық суда жылу энергиясы және үшінші тарап тұтынушыларына стандартты шығындарды сатып алу.</t>
  </si>
  <si>
    <t>Энергия тепловая в горячей воде для промплощадки и закупа нормативных потерь для сторонних потребителей.</t>
  </si>
  <si>
    <t xml:space="preserve"> 353011.170.000000</t>
  </si>
  <si>
    <t xml:space="preserve"> в паре</t>
  </si>
  <si>
    <t>Оңтүстік ТП учаскесін қоспағанда, индустриалды учаскеде будың жылу энергиясы және үшінші тарап тұтынушыларына реттеуші шығындарды сатып алу.</t>
  </si>
  <si>
    <t xml:space="preserve">Энергия тепловая в паре для промплощадки, кроме южной площадки ТП и закупа нормативных потерь для сторонних потребителей. </t>
  </si>
  <si>
    <t>353011.120.000000</t>
  </si>
  <si>
    <t>Конденсат</t>
  </si>
  <si>
    <t>носитель тепловой энергии</t>
  </si>
  <si>
    <t>168 Тонна (метрическая)</t>
  </si>
  <si>
    <t>Оңтүстік ТП учаскесін қоспағанда, өнеркәсіптік алаң үшін конденсат конденсаты.</t>
  </si>
  <si>
    <t>Конденсат пара для промплощадки, кроме южной площадки ТП.</t>
  </si>
  <si>
    <t>Оңтүстік ТП учаскесі үшін будың жылу энергиясы.</t>
  </si>
  <si>
    <t xml:space="preserve">Энергия тепловая в паре для южной площадки ТП. </t>
  </si>
  <si>
    <t>Оңтүстіктің ТП учаскесіне арналған конденсат конденсаты.</t>
  </si>
  <si>
    <t xml:space="preserve">Конденсат пара для южной площадки ТП. </t>
  </si>
  <si>
    <t>СО, АШ үшін</t>
  </si>
  <si>
    <t>для СЦ, АХ</t>
  </si>
  <si>
    <t>ул. Иртышская, д.3</t>
  </si>
  <si>
    <t>ГОК объектілері үшін</t>
  </si>
  <si>
    <t>для объектов ГОК</t>
  </si>
  <si>
    <t>353022.000.000001</t>
  </si>
  <si>
    <t>Услуги по холодному водоснабжению с использованием систем централизованного водоснабжения</t>
  </si>
  <si>
    <t>Услуги по передаче, распределению и холодному водоснабжению с использованием систем централизованного водоснабжения</t>
  </si>
  <si>
    <t>Өскемен қаласындағы «ҮМЗ» АҚ нысандарын суық сумен жабдықтау қызметтері</t>
  </si>
  <si>
    <t>Услуги по холодному водоснабжению объектов АО "УМЗ" в г. Усть-Каменогорск</t>
  </si>
  <si>
    <t>370011.900.000000</t>
  </si>
  <si>
    <t>Услуги по удалению сточных вод</t>
  </si>
  <si>
    <t>Услуги по удалению сточных вод (отведение)</t>
  </si>
  <si>
    <t>Өскемен қаласындағы «ҮМЗ» АҚ нысандарынан ағынды суларды бұру қызметтері</t>
  </si>
  <si>
    <t>Услуги по отведению сточных вод с объектов АО "УМЗ" в г. Усть-Каменогорск</t>
  </si>
  <si>
    <t>г. Курчатов, Обогатительная фабрика</t>
  </si>
  <si>
    <t>Курчатов қаласындағы «ҮМЗ» АҚ нысандарын суық ауыз сумен қамтамасыз ету бойынша қызметтер</t>
  </si>
  <si>
    <t>Услуги по холодному питьевому водоснабжению объектов АО "УМЗ" в г. Курчатов</t>
  </si>
  <si>
    <t>Курчатов қаласындағы «ҮМЗ» АҚ нысандарын суық өндірістік сумен жабдықтау бойынша қызметтер</t>
  </si>
  <si>
    <t>Услуги по холодному промышленному водоснабжению объектов АО "УМЗ" в г. Курчатов</t>
  </si>
  <si>
    <t>Курчатов қаласындағы «ҮМЗ» АҚ нысандарынан ағынды суларды бұру қызметтері</t>
  </si>
  <si>
    <t>Услуги по отведению сточных вод с объектов АО "УМЗ", г. Курчатов</t>
  </si>
  <si>
    <t>Абайская область, рудник "Караджал"</t>
  </si>
  <si>
    <t>ҚР ММ «ҚР ҰЯО» РМК «ҚР ҰЯО» АҚЕ филиалының желілері арқылы Қараджал кенішін шаруашылық-ауыз сумен қамтамасыз ету қызметтері</t>
  </si>
  <si>
    <t>Услуги по отпуску хозяйственно-питьевой воды для рудника Караджал по сетям филиала "ИАЭ" РГП "НЯЦ РК" МЭ РК</t>
  </si>
  <si>
    <t>Қосылған желі, темір жол бекеті арқылы сумен жабдықтау қызметі</t>
  </si>
  <si>
    <t>Услуги по водоснабжению через присоединённую сеть, ЖД пост</t>
  </si>
  <si>
    <t>1 СДС</t>
  </si>
  <si>
    <t>493122.000.000001</t>
  </si>
  <si>
    <t>Услуги по специальной перевозке радиоактивных/опасных и аналогичных грузов</t>
  </si>
  <si>
    <t>Услуги по специальной перевозке радиоактивных/опасных и аналогичных грузов различными видами транспорта</t>
  </si>
  <si>
    <t>73-1-2</t>
  </si>
  <si>
    <t>631010000</t>
  </si>
  <si>
    <t>г.Усть-Каменогорск, пр.Абая,102, корпус №38</t>
  </si>
  <si>
    <t>RU</t>
  </si>
  <si>
    <t>г. Москва, Российская Федерация</t>
  </si>
  <si>
    <t>12.2026</t>
  </si>
  <si>
    <t>Без НДС</t>
  </si>
  <si>
    <t>941040000097</t>
  </si>
  <si>
    <t>Ядролық материалдар мен радиоактивті заттарды (арнайы жүктерді) арнайы тасымалдауды ұйымдастыру, оларды жедел жоспарлау, ақпараттық қамтамасыз ету және РФ аумағы бойынша олардың қозғалысын бақылауды жүзеге асыру, Санкт-Петербург қаласының портында кедендік транзит режимінде жүктерді тасымалдауды ұйымдастыру жөніндегі қызметтер, сондай-ақ «ҮМЗ» АҚ жүктерін РФ аумағы бойынша тасымалдау кезінде олардың ядролық және радиациялық қауіпсіздігін және физикалық қорғалуын қамтамасыз ету</t>
  </si>
  <si>
    <t>Услуги по организации специальных перевозок ЯМ и РВ (специальных грузов),  их оперативному планированию, информационному обеспечению и осуществлению контроля за их движением по территории РФ, организации транспортирования грузов в режиме таможенного транзита в порту г. Санкт-Петербург, а также обеспечению ядерной и радиационной безопасности и физической защиты грузов АО "УМЗ" во время их транспортирования по территории РФ</t>
  </si>
  <si>
    <t>072919.820.000001</t>
  </si>
  <si>
    <t>Концентрат специальный</t>
  </si>
  <si>
    <t>бериллия</t>
  </si>
  <si>
    <t>73-1-4</t>
  </si>
  <si>
    <t>631000000</t>
  </si>
  <si>
    <t>пр. Абая, 102, корпус 38</t>
  </si>
  <si>
    <t>12.2025</t>
  </si>
  <si>
    <t>Восточно-Казахстанская область, г. Усть-Каменогорск, ж/д станция "Өскемен-1"</t>
  </si>
  <si>
    <t>DAP</t>
  </si>
  <si>
    <t>120</t>
  </si>
  <si>
    <t>Календарные</t>
  </si>
  <si>
    <t>235 Наименование</t>
  </si>
  <si>
    <t>Бериллий концентраты</t>
  </si>
  <si>
    <t>Бериллиевый концентрат</t>
  </si>
  <si>
    <t>210 Массовая доля</t>
  </si>
  <si>
    <t>Құрамы: ВеО-ның массалық үлесі-кемінде 8%.;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 дан астам. Ылғалдылық нақты.</t>
  </si>
  <si>
    <t xml:space="preserve">Состав: массовая доля BeО – не менее 8%.;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Массовая доля влаги,% - фактическая. </t>
  </si>
  <si>
    <t>506 Характеристика</t>
  </si>
  <si>
    <t>Табиғи радионуклидтердің тиімді меншікті белсенділігі: 740 Бк/кг артық емес.ірілігі: 5 мм артық емес. шикізатта ластану, бөгде материалдар (майлар, заттар, қоқыс және т. б.) және бағалы металдар болмауы тиіс.</t>
  </si>
  <si>
    <t xml:space="preserve">Эффективная удельная активность природных радионуклидов: не более 740 Бк/кг. Крупность: не более 5 мм. Сырье не должно содержать загрязнений, посторонних материалов (масла, предметы, мусор и т.д.) и драгоценных металлов.   </t>
  </si>
  <si>
    <t>443 Тара</t>
  </si>
  <si>
    <t>Бериллий концентраты сыйымдылығы +/- 1200 кг үлкен багтарға оралады. бұдан әрі үлкен багтар сыйымдылығы 25000 кг дейінгі көлік контейнеріне орналастырылады. Үлкен сөмкелердің құны шикізат құнына кіреді</t>
  </si>
  <si>
    <t>Бериллиевый концентрат упаковывается в биг-бэги вместимостью +/- 1200 кг. Далее биг-бэги помещаются в транспортный контейнер вместимостью до 25 000 кг. Во избежание россыпи сырья биг-бэг должен быть плотно закрыт. Стоимость биг-бэгов входит в стоимость сырья</t>
  </si>
  <si>
    <t>072919.730.000002</t>
  </si>
  <si>
    <t>Тантал</t>
  </si>
  <si>
    <t>в концентрате танталовом</t>
  </si>
  <si>
    <t>РК, г. Усть-Каменогорск, пр. Абая,102, склад АО "УМЗ"</t>
  </si>
  <si>
    <t>166 Килограмм</t>
  </si>
  <si>
    <t>Тантал концентраты</t>
  </si>
  <si>
    <t>Танталовый концентрат</t>
  </si>
  <si>
    <t>Шикізаттағы негізгі компоненттердің құрамы:
Tа2о5 массалық үлесі: кемінде 28% (Та массалық үлесі: кемінде 23 %);
Nb2о5 массалық үлесі: кемінде 4%.
Шикізаттағы қоспалардың құрамы:
TiO2 массалық үлесі: 10% артық емес;
SiO2 массалық үлесі: 30% артық емес;
WO3 массалық үлесі: 3% артық емес.</t>
  </si>
  <si>
    <t>Содержание в Сырье основных компонентов:
массовая доля Та2О5: не менее 28 % (массовая доля Та: не менее 23 %);
массовая доля Nb2О5: не менее 4 %.
Содержание в Сырье примесей:
массовая доля TiO2: не более 10 %;
массовая доля SiO2: не более 30 %;
массовая доля WO3: не более 3 %.</t>
  </si>
  <si>
    <t>Шикізаттағы ылғалдың массалық үлесі: 2% аспайды.
Шикізаттың меншікті белсенділігі, Бк/г: нақты. Шикізаттың меншікті белсенділігінің орнына сәулелену дозасының нақты қуатын (мкЗв/сағ) және/немесе Шикізаттағы уран мен торийдің (не олардың оксидтерінің) нақты массалық үлесін (%) көрсетуге жол беріледі.
Келесі іріліктегі шоғыр мөлшері:
2,8 мм-ден кем: 50% кем емес;
10,0 мм артық: рұқсат етілмейді.
Шикізатқа фторопласттың, полиэтиленнің, пластмассаның, шайырдың, басқа да органикалық материалдардың қосылуына, сондай-ақ көзге көрінетін бөгде заттардың болуына жол берілмейді.</t>
  </si>
  <si>
    <t xml:space="preserve">Массовая доля влаги в Сырье: не более 2 %. Удельная активность Сырья, Бк/г: фактическая. Допускается вместо удельной активности Сырья указывать фактическую мощность дозы излучения (мкЗв/ч) и/или фактические массовые доли урана и тория (либо их оксидов) в Сырье (%).
Количество концентрата крупностью:
менее 2,8 мм: не менее 50 %;
более 10,0 мм: не допускается.
В Сырье не допускаются включения из фторопласта, полиэтилена, пластмасс, смол, других органических материалов, а также наличие инородных предметов, видимых невооруженным глазом. </t>
  </si>
  <si>
    <t>Шикізат тасымалдау кезінде оның зақымдануын болдырмайтын жеке көлік ыдысына буып-түйілуі тиіс.</t>
  </si>
  <si>
    <t>Сырье должно быть упаковано в отдельную транспортную тару, исключающую его повреждение при транспортировке.</t>
  </si>
  <si>
    <t>381158.813.000000</t>
  </si>
  <si>
    <t>в ломе танталовом</t>
  </si>
  <si>
    <t xml:space="preserve">Тантал сынықтары </t>
  </si>
  <si>
    <t>Танталовый лом</t>
  </si>
  <si>
    <t>Шикізаттағы танталдың массалық үлесі кемінде 99,95%.</t>
  </si>
  <si>
    <t xml:space="preserve"> Массовая доля тантала в Сырье: не менее 99,95 %. </t>
  </si>
  <si>
    <t>Шикізат түрлері бойынша (пластиналар, тостағандар, дискілер және олардың фрагменттері, бұйымдардан бөлшектер, тозаңдатуға арналған нысаналар, құрама конструкциялар, құймалардың жоғарғы немесе басқа бөліктері, соғудан кейін шығыршықтар, гидроабразиялық кесуден шығыршықтар немесе өндірістік процестен басқа да ірі бөлшектер түрінде) бөлек сұрыпталуы және буып-түйілуі тиіс.
Сыртқы түрі: бір түр шегіндегі біртекті материал.
Фторпласттан, полиэтиленнен, пластмассадан, шайырлардан және басқа да органикалық материалдардан жасалған қоспаларға жол берілмейді.
Тантал сынықтары мынадай зиянды заттардың ешқайсысын қамтымайды және ластамайды: сүрме, кадмий, теллур, селен, таллий, күшән, сынап не олардың қосындыларымен, мұны Сатушы Шикізатқа сәйкестік сертификаттарында растауы тиіс.</t>
  </si>
  <si>
    <t>Сырье должно быть рассортировано и упаковано отдельно по видам (в виде пластин, чаш, дисков и их фрагментов, деталей от изделий, мишеней для напыления, сборных конструкций, верхних или других частей слитков после ковки, колец от гидроабразивной резки или других крупных деталей от производственного процесса).
Внешний вид: однородный материал в пределах одного вида.
Не допускаются включения из фторопласта, полиэтилена, пластмасс, смол и других органических материалов.
Танталовый лом не включает и не загрязнен ни одним из следующих вредных веществ: сурьма, кадмий, теллур, селен, таллий, мышьяк, ртуть, либо их соединениями, что должно быть подтверждено Продавцом в сертификатах соответствия на Сырье.</t>
  </si>
  <si>
    <t xml:space="preserve">Танталдың массалық үлесі кемінде 90%.
Вольфрамның массалық үлесі (W) 1,5% -дан аспайды.
</t>
  </si>
  <si>
    <t>Массовая доля тантала: не менее 90 %.
Массовая доля вольфрама (W): не более 1,5 %.</t>
  </si>
  <si>
    <t>Шикізат түрлері бойынша (конденсаторлар, анодтар, қорытындылар, конденсаторлардың корпустары мен бөлшектері, жоңқалар, сымдар, пластиналар, фольга, оюлар, кесінділер, бұйымдардан бөлшектер, тозаңдатуға арналған нысаналар, пеш скрабы, құрама конструкциялар түрінде) бөлек сұрыпталуы және буып-түйілуі тиіс.
Әр түрлі физикалық пішіндегі материалдардың болуына жол беріледі: түйіршіктер, тотықтырмаған күйдегі ұсақ кесектер, сондай-ақ басқа металдармен (марганец, темір, мыс) тантал негізіндегі қорытпалар түрінде.
Фторпласттың, полиэтиленнің, пластмассаның, шайырдың қосылуына жол берілмейді. Ылғал мен органикалық материалдардың 3% аспауына жол беріледі.
Тантал сынықтары мынадай зиянды заттардың ешқайсысын қамтымайды және ластамайды: сүрме, кадмий, теллур, селен, таллий, күшән, сынап не олардың қосындыларымен, мұны Сатушы Шикізатқа сәйкестік сертификаттарында растауы тиіс.</t>
  </si>
  <si>
    <t>Сырье должно быть рассортировано и упаковано отдельно по видам (в виде конденсаторов, анодов, выводов, корпусов и деталей конденсаторов, стружки, проволоки, пластин, фольги, высечки, обрези, деталей от изделий, мишеней для напыления, печного скрапа, сборных конструкций).
Допускается наличие материала различной физической формы: гранул, мелких кусочков в не окисленном состоянии, а также в виде сплавов на основе тантала с другими металлами (марганец, железо, медь).
Не допускаются включения из фторопласта, полиэтилена, пластмасс, смол. Допускается наличие влаги и органических материалов не более 3 %.
Танталовый лом не включает и не загрязнен ни одним из следующих вредных веществ: сурьма, кадмий, теллур, селен, таллий, мышьяк, ртуть, либо их соединениями, что должно быть подтверждено Продавцом в сертификатах соответствия на Сырье.</t>
  </si>
  <si>
    <t>Шикізаттағы танталдың массалық үлесі кемінде 85 %.</t>
  </si>
  <si>
    <t xml:space="preserve"> Массовая доля тантала в Сырье: не менее 85 %. </t>
  </si>
  <si>
    <t>Тантал сыншылары мен жартылай дискилерлері, тантал конденсаторларының ақаулары (корпус, қақпақ, анод, катод), тантал конденсаторларын, сарын, оқшаулағыштар, тұтынды оқшаулағышы, ұнтақтарды себу, кесу, парақтар, сымдар, шыбықтар, фольга, рельстер, жабдық қызметі, ұзақ мерзімді чиптер (паллеттер, экрандар, жылытқыштар, тигельдер, сақиналар, аспалар), кесектілер, бұйымдықтар, бұйымдықтар, бұймайлылар, ақ металл тантал, тәжі қыштар материалдары мен пеш скрабы.
Шикізатқа сурьма, кадмий, теллур, селен, таллий, мышьяк, сынап сияқты зиянды заттардың ешқайсысы немесе олардың қосындылары кірмейді және ластанбайды, мұны Тапсырыс беруші Шикізатқа арналған сапа сертификаттарында растауы тиіс.</t>
  </si>
  <si>
    <t>Танталовый лом поставляется в виде ленты после вырубки деталей, дисков и полудисков, бракованных частей танталовых конденсаторов (корпус, крышка, анод, катод), танталовых конденсаторов, выводов, изоляторов, трубочек изолятора, высевки порошков, высечки, листов, проволоки, прутков, фольги, рейки, стружки, опилок, отслужившей срок службы оснастки (поддонов, экранов, нагревателей, тиглей, колец, подвесок), обрези, деталей изделий, частей слитков, а так же возгонов и печного скрапа в виде шлакового материала с включениями металлического тантала, короны.
Сырье не включает и не загрязнено ни одним из следующих вредных веществ: сурьма, кадмий, теллур, селен, таллий, мышьяк, ртуть, либо их соединениями, что должно быть подтверждено Заказчиком в сертификатах качества на Сырье.</t>
  </si>
  <si>
    <t>201219.900.000016</t>
  </si>
  <si>
    <t xml:space="preserve">в оксиде / гидроксиде тантала </t>
  </si>
  <si>
    <t>900 ± 50 0С қыздырылған кезде анықталған Та2О5 салмақтық үлесі кемінде 99,9%.</t>
  </si>
  <si>
    <t>Массовая доля Та2О5, определенном в прокаленном при 900±50 0С не менее 99,9 %.</t>
  </si>
  <si>
    <t>900 ± 50 0С қыздырылған кезде айқындалған Тауардағы қоспалардың массалық үлестері мынадай талаптарға сәйкес келуі тиіс: Nb - 0,03% -дан аспайтын, W - 0,004% -дан аспайтын, Mo - 0,001% -дан аспайтын, Zr - факт.</t>
  </si>
  <si>
    <t>Массовые доли примесей в Товаре, определенные в прокаленном при 900±50 0С, должны соответствовать требованиям: Nb - не более 0,03%, W - не более 0,004%, Mo - не более 0,001%, Zr - факт.</t>
  </si>
  <si>
    <t>1 ОГЭ</t>
  </si>
  <si>
    <t>2 ОГЭ</t>
  </si>
  <si>
    <t>3 ОГЭ</t>
  </si>
  <si>
    <t>4 ОГЭ</t>
  </si>
  <si>
    <t>5 ОГЭ</t>
  </si>
  <si>
    <t>6 ОГЭ</t>
  </si>
  <si>
    <t>7 ОГЭ</t>
  </si>
  <si>
    <t>8 ОГЭ</t>
  </si>
  <si>
    <t>9 ОГЭ</t>
  </si>
  <si>
    <t>10 ОГЭ</t>
  </si>
  <si>
    <t>11 ОГЭ</t>
  </si>
  <si>
    <t>12 ОГЭ</t>
  </si>
  <si>
    <t>13 ОГЭ</t>
  </si>
  <si>
    <t>14 ОГЭ</t>
  </si>
  <si>
    <t>15 ОГЭ</t>
  </si>
  <si>
    <t>16 ОГЭ</t>
  </si>
  <si>
    <t xml:space="preserve">Сырье 1 </t>
  </si>
  <si>
    <t xml:space="preserve">Сырье 2 </t>
  </si>
  <si>
    <t>Сырье 5</t>
  </si>
  <si>
    <t>Сырье 6</t>
  </si>
  <si>
    <r>
      <t xml:space="preserve">Сроки поставки товаров, выполнения работ, оказания услуг </t>
    </r>
    <r>
      <rPr>
        <i/>
        <sz val="10"/>
        <color theme="1"/>
        <rFont val="Times New Roman"/>
        <family val="1"/>
        <charset val="204"/>
      </rPr>
      <t>(заполнить одно из трех значений)</t>
    </r>
  </si>
  <si>
    <t>73-1-3</t>
  </si>
  <si>
    <t>73-1-19</t>
  </si>
  <si>
    <t>План закупок товаров, работ и услуг по особому порядку без использования веб-портала на 2026 год по АО "УМЗ"</t>
  </si>
  <si>
    <t>01.2026</t>
  </si>
  <si>
    <t>02.2026</t>
  </si>
  <si>
    <t xml:space="preserve"> DAP</t>
  </si>
  <si>
    <t>Утверждён Приказом №2096 от 19.12.2025</t>
  </si>
  <si>
    <t>351110.100.000011</t>
  </si>
  <si>
    <t>для покрытия дисбаланса</t>
  </si>
  <si>
    <t>5000016824</t>
  </si>
  <si>
    <t>244530.251.000000</t>
  </si>
  <si>
    <t>Магний</t>
  </si>
  <si>
    <t>марка Мг 95</t>
  </si>
  <si>
    <t>пр. Абая, 102, склад "АО УМЗ"</t>
  </si>
  <si>
    <t>С НДС 16%</t>
  </si>
  <si>
    <t>2278,80</t>
  </si>
  <si>
    <t>Магний первичный марки МГ-95</t>
  </si>
  <si>
    <t>5000029753</t>
  </si>
  <si>
    <t>244211.310.000003</t>
  </si>
  <si>
    <t>Алюминий</t>
  </si>
  <si>
    <t>марка А8</t>
  </si>
  <si>
    <t>FCA</t>
  </si>
  <si>
    <t>140000,000</t>
  </si>
  <si>
    <t>Алюминий А8</t>
  </si>
  <si>
    <t>5000018219</t>
  </si>
  <si>
    <t>139616.900.000036</t>
  </si>
  <si>
    <t>Бельтинг</t>
  </si>
  <si>
    <t>из хлопчатобумажной пряжи</t>
  </si>
  <si>
    <t>006 Метр</t>
  </si>
  <si>
    <t>27717,000</t>
  </si>
  <si>
    <t xml:space="preserve">фильтровальный </t>
  </si>
  <si>
    <t>79 ГОСТ</t>
  </si>
  <si>
    <t>ГОСТ 332-91</t>
  </si>
  <si>
    <t>139616.900.000033</t>
  </si>
  <si>
    <t>Ткань</t>
  </si>
  <si>
    <t>фильтровальная, фильтродиагональная</t>
  </si>
  <si>
    <t>332-91</t>
  </si>
  <si>
    <t>5000066344</t>
  </si>
  <si>
    <t>089929.990.000017</t>
  </si>
  <si>
    <t>Порошок периклазовый</t>
  </si>
  <si>
    <t>марка ППЭ-88</t>
  </si>
  <si>
    <t>168 Тонна</t>
  </si>
  <si>
    <t>Пісірілген периклаз ұнтағы ППЭ-88</t>
  </si>
  <si>
    <t>Порошок периклазовый спеченный ППЭ-88</t>
  </si>
  <si>
    <t>5000066346</t>
  </si>
  <si>
    <t>089929.990.000032</t>
  </si>
  <si>
    <t>марка ПППЛ-95</t>
  </si>
  <si>
    <t>Балқытылған периклаз ұнтағы ПППЛ-95 1-0 фракциясы, 08мм</t>
  </si>
  <si>
    <t>Порошок периклазовый плавленый ПППЛ-95 фракция 1-0,08мм</t>
  </si>
  <si>
    <t>5000066345</t>
  </si>
  <si>
    <t>Ерітілген периклаз ұнтағы ПППЛ-95 2-1мм фракция</t>
  </si>
  <si>
    <t>Порошок периклазовый плавленый ПППЛ-95 фракция 2-1мм</t>
  </si>
  <si>
    <t>5000016850</t>
  </si>
  <si>
    <t>244321.100.000013</t>
  </si>
  <si>
    <t>Роль</t>
  </si>
  <si>
    <t>свинцовая, толщина 10 мм</t>
  </si>
  <si>
    <t>Роль свинцовая С1 б=10 мм ГОСТ 89-73</t>
  </si>
  <si>
    <t>5000016851</t>
  </si>
  <si>
    <t>244321.100.000008</t>
  </si>
  <si>
    <t>свинцовая, толщина 5 мм</t>
  </si>
  <si>
    <t>Роль свинцовая С1 б=5 мм ГОСТ 89-73</t>
  </si>
  <si>
    <t>5000018021</t>
  </si>
  <si>
    <t>201510.500.000011</t>
  </si>
  <si>
    <t>Кислота азотная</t>
  </si>
  <si>
    <t>неконцентрированная, сорт высший</t>
  </si>
  <si>
    <t>CPT</t>
  </si>
  <si>
    <t>5000066361</t>
  </si>
  <si>
    <t>081120.500.000000</t>
  </si>
  <si>
    <t>Известняк</t>
  </si>
  <si>
    <t>флюсовый</t>
  </si>
  <si>
    <t>Ағынды әктас</t>
  </si>
  <si>
    <t>Известняк флюсовый</t>
  </si>
  <si>
    <t>5000017999</t>
  </si>
  <si>
    <t>201324.330.000005</t>
  </si>
  <si>
    <t>Кислота серная</t>
  </si>
  <si>
    <t>техническая, контактная улучшенная</t>
  </si>
  <si>
    <t>Техникалық күкірт қышқылы</t>
  </si>
  <si>
    <t>Кислота серная техническая</t>
  </si>
  <si>
    <t>ЦМТО 13</t>
  </si>
  <si>
    <t>201362.900.000007</t>
  </si>
  <si>
    <t>Соль углеаммонийная</t>
  </si>
  <si>
    <t>кристаллы</t>
  </si>
  <si>
    <t>300595,30</t>
  </si>
  <si>
    <t>Аммоний карбонаты (көміртекті тұздар)</t>
  </si>
  <si>
    <t>Карбонат аммония (соли углеаммонийные)</t>
  </si>
  <si>
    <t>5000066375</t>
  </si>
  <si>
    <t>201432.300.000007</t>
  </si>
  <si>
    <t>Стеарат цинка (стеариновокислый цинк)</t>
  </si>
  <si>
    <t>порошок</t>
  </si>
  <si>
    <t>Стеарат цинка, марка ТW/D, компании FACI(Италия)</t>
  </si>
  <si>
    <t>5000018225</t>
  </si>
  <si>
    <t>222929.900.000027</t>
  </si>
  <si>
    <t>Ткань фильтровальная</t>
  </si>
  <si>
    <t>для улавливания мелких частиц с жидкостей, воды и газа, полипропиленовая</t>
  </si>
  <si>
    <t>5699,10</t>
  </si>
  <si>
    <t>Мата өнері 1002/110K</t>
  </si>
  <si>
    <t>Ткань арт.1002/110К</t>
  </si>
  <si>
    <t>5000018229</t>
  </si>
  <si>
    <t>139616.900.000035</t>
  </si>
  <si>
    <t>фильтровальная, смесовая</t>
  </si>
  <si>
    <t>5771,70</t>
  </si>
  <si>
    <t>5000029750</t>
  </si>
  <si>
    <t>244423.110.000000</t>
  </si>
  <si>
    <t>Катанка</t>
  </si>
  <si>
    <t>медная, марка КМ, диаметр 8-14 мм</t>
  </si>
  <si>
    <t>5157,44</t>
  </si>
  <si>
    <t>Мыс Катанка, маркасы КМ, диаметрі 8 мм</t>
  </si>
  <si>
    <t>Катанка медная, марка КМ, диаметр 8 мм</t>
  </si>
  <si>
    <t>5000029738</t>
  </si>
  <si>
    <t>244413.310.000000</t>
  </si>
  <si>
    <t>Катод</t>
  </si>
  <si>
    <t>медный, марка М00к</t>
  </si>
  <si>
    <t>4959,58</t>
  </si>
  <si>
    <t>Медь катодная марки М00К</t>
  </si>
  <si>
    <t>5000017803</t>
  </si>
  <si>
    <t>201212.550.000000</t>
  </si>
  <si>
    <t>Сурик свинцовый</t>
  </si>
  <si>
    <t>марка М-5</t>
  </si>
  <si>
    <t>2791,80</t>
  </si>
  <si>
    <t>Қорғасын М-5</t>
  </si>
  <si>
    <t>Сурик свинцовый М-5</t>
  </si>
  <si>
    <t>5000040343</t>
  </si>
  <si>
    <t>201510.770.000008</t>
  </si>
  <si>
    <t>Аммиак</t>
  </si>
  <si>
    <t>безводный, марка Ак</t>
  </si>
  <si>
    <t>Сұйық Аммиак</t>
  </si>
  <si>
    <t>Аммиак жидкий</t>
  </si>
  <si>
    <t>Азот қышқылы</t>
  </si>
  <si>
    <t>201323.250.000001</t>
  </si>
  <si>
    <t>Натрий металлический технический, в кусках</t>
  </si>
  <si>
    <t xml:space="preserve"> пр. Абая,102, склад АО УМЗ</t>
  </si>
  <si>
    <t>СРТ</t>
  </si>
  <si>
    <t>Техникалық металл натрий, кесектерде</t>
  </si>
  <si>
    <t>Натрий</t>
  </si>
  <si>
    <t>Металлический технический, в кусках</t>
  </si>
  <si>
    <t>03.2026</t>
  </si>
  <si>
    <t>Сырье 7
(С-3973Т)</t>
  </si>
  <si>
    <t>5000018021.</t>
  </si>
  <si>
    <t>262 Общие характеристики</t>
  </si>
  <si>
    <t>842419.000.000006</t>
  </si>
  <si>
    <t>Услуги по защите государственных секретов</t>
  </si>
  <si>
    <t>Изготовление вспециализированной типографии печатной продукции, содержащей государственные секреты РК, оцифровка, обработка и запись на электронные носители текстовой документации содержащей государственные секреты</t>
  </si>
  <si>
    <t>73-1-1</t>
  </si>
  <si>
    <t>пр.Абая, 102. корпус 485</t>
  </si>
  <si>
    <t>Мемлекеттік құпияларды қорғау бойынша қызметті сатып алу</t>
  </si>
  <si>
    <t>Приобретение услуги по защите государственных секретов</t>
  </si>
  <si>
    <t>1 ОЗИ</t>
  </si>
  <si>
    <t>244530.251.000002</t>
  </si>
  <si>
    <t>Магний гранулированный МГС-99</t>
  </si>
  <si>
    <t>0</t>
  </si>
  <si>
    <t>Түйіршіктелген Магний МГС-99</t>
  </si>
  <si>
    <t>Сырье 3
(С-3975Т)</t>
  </si>
  <si>
    <t>Сырье 4
(С-3975Т)</t>
  </si>
  <si>
    <t>Тантал гидроксиді/пентаоксиді</t>
  </si>
  <si>
    <t>Гидроксид / пентаоксид тантала</t>
  </si>
  <si>
    <t>Сырье 8
(С-3979Т)</t>
  </si>
  <si>
    <t>Сырье 9
(С-3974Т)</t>
  </si>
  <si>
    <t>06.2026</t>
  </si>
  <si>
    <t>Тантал пентаоксиді</t>
  </si>
  <si>
    <t>Пентаоксид тантала</t>
  </si>
  <si>
    <t>Та2О5 салмақтық үлесі кемінде 99,8%.</t>
  </si>
  <si>
    <t>Массовая доля Та2О5: не менее 99,8 %.</t>
  </si>
  <si>
    <t>(900 ± 50) 0С температурада қыздыру кезіндегі шығындар: 0,2% артық емес.</t>
  </si>
  <si>
    <t>Потери при прокаливании при температуре (900±50) 0С: не более 0,2 %.</t>
  </si>
  <si>
    <t>201331.100.000034</t>
  </si>
  <si>
    <t>в соли тантала</t>
  </si>
  <si>
    <t>05.2026</t>
  </si>
  <si>
    <t>ФТК (калий фторотанталаты)</t>
  </si>
  <si>
    <t>ФТК (фторотанталат калия)</t>
  </si>
  <si>
    <t>Шикізаттағы танталдың салмақтық үлесі - кемінде 46%.</t>
  </si>
  <si>
    <t>Массовая доля тантала в Сырье – не менее 46 %.</t>
  </si>
  <si>
    <t>Шикізат бөтен қоспалардың көрінетін іздері жоқ кристалды ұнтақ болып табылады.
(105-110) °C температурада кептіру кезіндегі шығындар - 0,1% -дан аспайды.</t>
  </si>
  <si>
    <t xml:space="preserve">Сырье представляет собой кристаллический порошок, без видимых следов инородных включений.
Потери при высушивании при температуре (105-110)ºC - не более 0,1 %.
</t>
  </si>
  <si>
    <t>Сырье 13</t>
  </si>
  <si>
    <t>Сырье 15</t>
  </si>
  <si>
    <t>марка Мг 90</t>
  </si>
  <si>
    <t>Сырье 10
(С-2010)</t>
  </si>
  <si>
    <t>09.2026</t>
  </si>
  <si>
    <t>Сырье 12
(С-3989Т)</t>
  </si>
  <si>
    <t>сүзгі күшейтілген</t>
  </si>
  <si>
    <t>фильтровальный усиленный</t>
  </si>
  <si>
    <t>Мата арт. 2074/112</t>
  </si>
  <si>
    <t>Ткань арт. 2074/112</t>
  </si>
  <si>
    <t>Фильтрлі мата арт.0505</t>
  </si>
  <si>
    <t>Ткань фильтровальная арт.0505</t>
  </si>
  <si>
    <t>сүзгі</t>
  </si>
  <si>
    <t>Фильтрлі мата арт.56278/167</t>
  </si>
  <si>
    <t>Ткань фильтровальная арт.56278/167</t>
  </si>
  <si>
    <t>УП</t>
  </si>
  <si>
    <t>201111.600.000003</t>
  </si>
  <si>
    <t>Азот</t>
  </si>
  <si>
    <t>жидкий, технический, сорт 2</t>
  </si>
  <si>
    <t>Азот жидкий, сорт 2, ГОСТ 9293-74</t>
  </si>
  <si>
    <t>Шикізаттағы танталдың массалық үлесі кемінде 70 %.</t>
  </si>
  <si>
    <t xml:space="preserve">Массовая доля тантала в Сырье: не менее 70 %. </t>
  </si>
  <si>
    <t>Сырье 16</t>
  </si>
  <si>
    <t>5000018021..</t>
  </si>
  <si>
    <t>5000018021…</t>
  </si>
  <si>
    <t>Сырье 14
(С-3992Т)</t>
  </si>
  <si>
    <t>13529,000</t>
  </si>
  <si>
    <t>422000,000</t>
  </si>
  <si>
    <t>Құрамы: BeO салмақтық үлесі - кемінде 8%.; массалық үлесі SiO2 - нақты; Fe массалық үлесі - 0,5% -дан кем; массалық үлесі Mn - 0,04% -дан кем; массалық үлесі Zn - 0,04% -дан кем; Pb массалық үлесі - 0,05% -дан кем; массалық үлесі F - 0,007% -дан кем. Ылғалдың салмақтық үлесі,% - нақты.</t>
  </si>
  <si>
    <t xml:space="preserve">Состав: массовая доля BeО – не менее 8%.; массовая доля SiO2 – фактическая; массовая доля Fe – менее 0,5%; массовая доля Mn – менее 0,04%; массовая доля Zn – менее 0,04%; массовая доля Pb – менее 0,05%; массовая доля F – менее 0,007%. Массовая доля влаги,% - фактическая. </t>
  </si>
  <si>
    <t>Бериллий концентраты сыйымдылығы +/- 1000 кг үлкен багтарға оралады. бұдан әрі үлкен багтар сыйымдылығы 25000 кг дейінгі көлік контейнеріне орналастырылады. Үлкен сөмкелердің құны шикізат құнына кіреді</t>
  </si>
  <si>
    <t>Бериллиевый концентрат упаковывается в биг-бэги вместимостью +/- 1000 кг. Далее биг-бэги помещаются в транспортный контейнер вместимостью до 25 000 кг. Во избежание россыпи сырья биг-бэг должен быть плотно закрыт. Стоимость биг-бэгов входит в стоимость сырья</t>
  </si>
  <si>
    <t>5000065269</t>
  </si>
  <si>
    <t>201510.500.000010</t>
  </si>
  <si>
    <t>неконцентрированная, сорт 1</t>
  </si>
  <si>
    <t>г. Усть-Каменогорск, проспект Абая, 102</t>
  </si>
  <si>
    <t>Құрамы: ВеО-ның массалық үлесі-кемінде 8%. Таңдаулы көрсеткіш: ВеО-ның массалық үлесі-кемінде 10%.;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 дан астам. Ылғалдылық нақты.</t>
  </si>
  <si>
    <t xml:space="preserve">Состав: массовая доля BeО – не менее 8%. Предпочтительный показатель: массовая доля ВеО – не менее 10%.;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Влажность - фактическая. </t>
  </si>
  <si>
    <t>Бериллий концентраты сыйымдылығы 1200 кг дейінгі биг-бэгтерге оралады, бұдан әрі биг-бэгтер сыйымдылығы 25 000 кг дейінгі көлік контейнеріне орналастырылады. Биг-бэгтердің құны шикізат құнына кіреді</t>
  </si>
  <si>
    <t>Бериллиевый концентрат упаковывается в биг-бэги вместимостью до 1200 кг. Далее биг-бэги помещаются в транспортный контейнер вместимостью до 25 000 кг. Во избежание россыпи сырья биг-бэг должен быть плотно закрыт. Стоимость биг-бэгов входит в стоимость сырья</t>
  </si>
  <si>
    <t>Азотная кислота неконцентрированная, 2-й сорт</t>
  </si>
  <si>
    <t>Азот қышқылы шоғырланбаған, 2-сорт</t>
  </si>
  <si>
    <t>08.2026</t>
  </si>
  <si>
    <t>Сырье 17
(С-3998Т)</t>
  </si>
  <si>
    <t>Общие характеристики</t>
  </si>
  <si>
    <t>07.2026</t>
  </si>
  <si>
    <t>Сырье 11
(С-2017)</t>
  </si>
  <si>
    <t>Сырье 19</t>
  </si>
  <si>
    <t>Сырье 20</t>
  </si>
  <si>
    <t>04.2026</t>
  </si>
  <si>
    <t>металлический технический, в кусках</t>
  </si>
  <si>
    <t>11.2026</t>
  </si>
  <si>
    <t>135</t>
  </si>
  <si>
    <t>Сырье 18 (C-2022)</t>
  </si>
  <si>
    <t>С изменениями и дополнениями, внесенными Приказами АО "УМЗ": №2149 от 26.12.2026, №91 от 19.01.26, №133 от 26.01.2026, №205 от 06.02.2026, №254 от 16.02.2026, №289 от 23.02.2026, №328 от 27.02.2026; №405 от 12.03.2026; №478 от 20.03.2026, №559 от 09.04.2026, №581 от 13.04.2026, №643 от 22.04.2026, №713 от 30.04.2026, №797 от 21.05.2026, №893 от 09.06.2026, №923 от 12.06.2026, №965 от 22.06.2026, №1044 от 03.07.2026, №1092 от 15.07.2026, №1132 от 22.07.2026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</si>
</sst>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mm/yyyy"/>
    <numFmt numFmtId="165" formatCode="#,##0.0"/>
    <numFmt numFmtId="166" formatCode="#,##0.000"/>
  </numFmts>
  <fonts count="11" x14ac:knownFonts="1">
    <font>
      <sz val="11"/>
      <color theme="1"/>
      <name val="Calibri"/>
      <family val="2"/>
      <charset val="204"/>
      <scheme val="minor"/>
    </font>
    <font>
      <sz val="11"/>
      <color theme="1"/>
      <name val="Calibri"/>
      <family val="2"/>
      <charset val="204"/>
      <scheme val="minor"/>
    </font>
    <font>
      <b/>
      <sz val="10"/>
      <color theme="1"/>
      <name val="Times New Roman"/>
      <family val="1"/>
      <charset val="204"/>
    </font>
    <font>
      <sz val="11"/>
      <color theme="1"/>
      <name val="Calibri"/>
      <family val="2"/>
      <scheme val="minor"/>
    </font>
    <font>
      <sz val="8"/>
      <name val="Calibri"/>
      <family val="2"/>
      <charset val="204"/>
      <scheme val="minor"/>
    </font>
    <font>
      <sz val="10"/>
      <color theme="1"/>
      <name val="Times New Roman"/>
      <family val="1"/>
      <charset val="204"/>
    </font>
    <font>
      <i/>
      <sz val="10"/>
      <color theme="1"/>
      <name val="Times New Roman"/>
      <family val="1"/>
      <charset val="204"/>
    </font>
    <font>
      <sz val="10"/>
      <name val="Times New Roman"/>
      <family val="1"/>
      <charset val="204"/>
    </font>
    <font>
      <sz val="10"/>
      <color rgb="FF000000"/>
      <name val="Times New Roman"/>
      <family val="1"/>
      <charset val="204"/>
    </font>
    <font>
      <sz val="10"/>
      <color rgb="FF000000"/>
      <name val="Times New Roman"/>
      <family val="1"/>
      <charset val="204"/>
    </font>
    <font>
      <sz val="10"/>
      <color rgb="FF000000"/>
      <name val="Times New Roman"/>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00"/>
        <bgColor rgb="FFFFFFFF"/>
      </patternFill>
    </fill>
  </fills>
  <borders count="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top style="thin">
        <color auto="1"/>
      </top>
      <bottom style="thin">
        <color auto="1"/>
      </bottom>
      <diagonal/>
    </border>
  </borders>
  <cellStyleXfs count="7">
    <xf numFmtId="0" fontId="0" fillId="0" borderId="0"/>
    <xf numFmtId="43" fontId="1" fillId="0" borderId="0" applyFont="0" applyFill="0" applyBorder="0" applyAlignment="0" applyProtection="0"/>
    <xf numFmtId="0" fontId="1" fillId="0" borderId="0"/>
    <xf numFmtId="0" fontId="1" fillId="0" borderId="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cellStyleXfs>
  <cellXfs count="111">
    <xf numFmtId="0" fontId="0" fillId="0" borderId="0" xfId="0"/>
    <xf numFmtId="0" fontId="5" fillId="2" borderId="0" xfId="0" applyFont="1" applyFill="1" applyAlignment="1">
      <alignment horizontal="left" vertical="center"/>
    </xf>
    <xf numFmtId="49" fontId="5" fillId="2" borderId="0" xfId="0" applyNumberFormat="1" applyFont="1" applyFill="1" applyAlignment="1">
      <alignment horizontal="left" vertical="center"/>
    </xf>
    <xf numFmtId="0" fontId="5" fillId="3" borderId="1" xfId="0" applyFont="1" applyFill="1" applyBorder="1" applyAlignment="1">
      <alignment horizontal="left" vertical="center"/>
    </xf>
    <xf numFmtId="0" fontId="5" fillId="0" borderId="1" xfId="0" applyFont="1" applyFill="1" applyBorder="1" applyAlignment="1">
      <alignment horizontal="left" vertical="center" wrapText="1"/>
    </xf>
    <xf numFmtId="3" fontId="5" fillId="0" borderId="1" xfId="0" applyNumberFormat="1" applyFont="1" applyFill="1" applyBorder="1" applyAlignment="1">
      <alignment horizontal="left" vertical="center" wrapText="1"/>
    </xf>
    <xf numFmtId="1"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164" fontId="5" fillId="0" borderId="1" xfId="0" applyNumberFormat="1" applyFont="1" applyFill="1" applyBorder="1" applyAlignment="1">
      <alignment horizontal="left" vertical="center" wrapText="1"/>
    </xf>
    <xf numFmtId="0" fontId="8" fillId="0" borderId="3" xfId="0" applyFont="1" applyFill="1" applyBorder="1" applyAlignment="1">
      <alignment horizontal="left" vertical="center"/>
    </xf>
    <xf numFmtId="4" fontId="5" fillId="0" borderId="1" xfId="0" applyNumberFormat="1" applyFont="1" applyFill="1" applyBorder="1" applyAlignment="1">
      <alignment horizontal="left" vertical="center" wrapText="1"/>
    </xf>
    <xf numFmtId="4" fontId="5" fillId="0" borderId="1" xfId="0" applyNumberFormat="1" applyFont="1" applyFill="1" applyBorder="1" applyAlignment="1">
      <alignment horizontal="left" vertical="center"/>
    </xf>
    <xf numFmtId="2" fontId="5" fillId="0" borderId="1" xfId="0" applyNumberFormat="1" applyFont="1" applyFill="1" applyBorder="1" applyAlignment="1">
      <alignment horizontal="left" vertical="center" wrapText="1"/>
    </xf>
    <xf numFmtId="0" fontId="5" fillId="0" borderId="0" xfId="0" applyFont="1" applyFill="1" applyAlignment="1">
      <alignment horizontal="left" vertical="center"/>
    </xf>
    <xf numFmtId="0" fontId="5" fillId="0" borderId="1" xfId="0" applyFont="1" applyFill="1" applyBorder="1" applyAlignment="1">
      <alignment horizontal="left" vertical="center"/>
    </xf>
    <xf numFmtId="4" fontId="5" fillId="0" borderId="1" xfId="1" applyNumberFormat="1" applyFont="1" applyFill="1" applyBorder="1" applyAlignment="1">
      <alignment horizontal="left" vertical="center"/>
    </xf>
    <xf numFmtId="49" fontId="5" fillId="0" borderId="1" xfId="3"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xf>
    <xf numFmtId="4" fontId="5" fillId="0" borderId="1" xfId="4" applyNumberFormat="1" applyFont="1" applyFill="1" applyBorder="1" applyAlignment="1">
      <alignment horizontal="left" vertical="center"/>
    </xf>
    <xf numFmtId="0" fontId="7" fillId="0" borderId="1" xfId="0" applyFont="1" applyFill="1" applyBorder="1" applyAlignment="1">
      <alignment horizontal="left" vertical="top" wrapText="1"/>
    </xf>
    <xf numFmtId="2" fontId="5" fillId="0" borderId="1" xfId="0" applyNumberFormat="1" applyFont="1" applyFill="1" applyBorder="1" applyAlignment="1">
      <alignment horizontal="left" vertical="center"/>
    </xf>
    <xf numFmtId="0" fontId="5" fillId="0" borderId="2" xfId="0" applyFont="1" applyFill="1" applyBorder="1" applyAlignment="1">
      <alignment horizontal="left" vertical="center"/>
    </xf>
    <xf numFmtId="49" fontId="9" fillId="0" borderId="3" xfId="0" applyNumberFormat="1" applyFont="1" applyFill="1" applyBorder="1" applyAlignment="1">
      <alignment horizontal="left" vertical="center"/>
    </xf>
    <xf numFmtId="0" fontId="9" fillId="0" borderId="3" xfId="0" applyFont="1" applyFill="1" applyBorder="1" applyAlignment="1">
      <alignment horizontal="left" vertical="center"/>
    </xf>
    <xf numFmtId="0" fontId="9" fillId="0" borderId="3" xfId="0" applyFont="1" applyFill="1" applyBorder="1" applyAlignment="1">
      <alignment horizontal="left" vertical="center" wrapText="1"/>
    </xf>
    <xf numFmtId="0" fontId="8" fillId="0" borderId="3" xfId="0" applyFont="1" applyFill="1" applyBorder="1" applyAlignment="1">
      <alignment horizontal="left" vertical="center" wrapText="1"/>
    </xf>
    <xf numFmtId="4" fontId="7" fillId="0" borderId="1" xfId="0" applyNumberFormat="1" applyFont="1" applyFill="1" applyBorder="1" applyAlignment="1">
      <alignment horizontal="left" vertical="center"/>
    </xf>
    <xf numFmtId="49" fontId="9" fillId="0" borderId="3" xfId="0" applyNumberFormat="1" applyFont="1" applyFill="1" applyBorder="1" applyAlignment="1">
      <alignment horizontal="left" vertical="center" wrapText="1"/>
    </xf>
    <xf numFmtId="14" fontId="8" fillId="0" borderId="3" xfId="0" applyNumberFormat="1" applyFont="1" applyFill="1" applyBorder="1" applyAlignment="1">
      <alignment horizontal="left" vertical="center"/>
    </xf>
    <xf numFmtId="165" fontId="9" fillId="0" borderId="3" xfId="0" applyNumberFormat="1" applyFont="1" applyFill="1" applyBorder="1" applyAlignment="1">
      <alignment horizontal="left" vertical="center"/>
    </xf>
    <xf numFmtId="49" fontId="8" fillId="0" borderId="3" xfId="0" applyNumberFormat="1" applyFont="1" applyFill="1" applyBorder="1" applyAlignment="1">
      <alignment horizontal="left" vertical="center" wrapText="1"/>
    </xf>
    <xf numFmtId="0" fontId="5" fillId="0" borderId="4" xfId="0" applyFont="1" applyFill="1" applyBorder="1" applyAlignment="1">
      <alignment horizontal="left" vertical="center"/>
    </xf>
    <xf numFmtId="4" fontId="5" fillId="0" borderId="4" xfId="0" applyNumberFormat="1" applyFont="1" applyFill="1" applyBorder="1" applyAlignment="1">
      <alignment horizontal="left" vertical="center"/>
    </xf>
    <xf numFmtId="4" fontId="5" fillId="0" borderId="4" xfId="0" applyNumberFormat="1" applyFont="1" applyFill="1" applyBorder="1" applyAlignment="1">
      <alignment horizontal="left" vertical="center" wrapText="1"/>
    </xf>
    <xf numFmtId="2" fontId="5" fillId="0" borderId="4" xfId="0" applyNumberFormat="1" applyFont="1" applyFill="1" applyBorder="1" applyAlignment="1">
      <alignment horizontal="left" vertical="center"/>
    </xf>
    <xf numFmtId="49" fontId="5" fillId="0" borderId="4" xfId="0" applyNumberFormat="1" applyFont="1" applyFill="1" applyBorder="1" applyAlignment="1">
      <alignment horizontal="left" vertical="center"/>
    </xf>
    <xf numFmtId="4" fontId="8" fillId="0" borderId="3" xfId="0" applyNumberFormat="1" applyFont="1" applyFill="1" applyBorder="1" applyAlignment="1">
      <alignment horizontal="left" vertical="center" wrapText="1"/>
    </xf>
    <xf numFmtId="0" fontId="8" fillId="0" borderId="5" xfId="0" applyFont="1" applyFill="1" applyBorder="1" applyAlignment="1">
      <alignment horizontal="center" vertical="center" wrapText="1"/>
    </xf>
    <xf numFmtId="0" fontId="8" fillId="0" borderId="5" xfId="0" applyFont="1" applyFill="1" applyBorder="1" applyAlignment="1">
      <alignment horizontal="left" vertical="center"/>
    </xf>
    <xf numFmtId="49" fontId="8" fillId="0" borderId="3" xfId="0" applyNumberFormat="1" applyFont="1" applyFill="1" applyBorder="1" applyAlignment="1">
      <alignment horizontal="left" vertical="center"/>
    </xf>
    <xf numFmtId="4" fontId="8" fillId="0" borderId="5" xfId="0" applyNumberFormat="1" applyFont="1" applyFill="1" applyBorder="1" applyAlignment="1">
      <alignment horizontal="left" vertical="center"/>
    </xf>
    <xf numFmtId="4" fontId="8" fillId="0" borderId="5" xfId="0" applyNumberFormat="1" applyFont="1" applyFill="1" applyBorder="1" applyAlignment="1">
      <alignment horizontal="left" vertical="center" wrapText="1"/>
    </xf>
    <xf numFmtId="49" fontId="8" fillId="0" borderId="5" xfId="0" applyNumberFormat="1" applyFont="1" applyFill="1" applyBorder="1" applyAlignment="1">
      <alignment horizontal="left" vertical="center" wrapText="1"/>
    </xf>
    <xf numFmtId="49" fontId="8" fillId="0" borderId="6" xfId="0" applyNumberFormat="1" applyFont="1" applyFill="1" applyBorder="1" applyAlignment="1">
      <alignment horizontal="left" vertical="center" wrapText="1"/>
    </xf>
    <xf numFmtId="0" fontId="8" fillId="0" borderId="1" xfId="0" applyFont="1" applyFill="1" applyBorder="1" applyAlignment="1">
      <alignment horizontal="left" vertical="center"/>
    </xf>
    <xf numFmtId="0" fontId="5" fillId="0" borderId="7" xfId="0" applyFont="1" applyFill="1" applyBorder="1" applyAlignment="1">
      <alignment horizontal="left" vertical="center"/>
    </xf>
    <xf numFmtId="4" fontId="9" fillId="0" borderId="3" xfId="0" applyNumberFormat="1" applyFont="1" applyFill="1" applyBorder="1" applyAlignment="1">
      <alignment horizontal="left" vertical="center"/>
    </xf>
    <xf numFmtId="2" fontId="9" fillId="0" borderId="3" xfId="0" applyNumberFormat="1" applyFont="1" applyFill="1" applyBorder="1" applyAlignment="1">
      <alignment horizontal="left" vertical="center"/>
    </xf>
    <xf numFmtId="49" fontId="5" fillId="0" borderId="0" xfId="0" applyNumberFormat="1" applyFont="1" applyFill="1" applyAlignment="1">
      <alignment horizontal="left" vertical="center"/>
    </xf>
    <xf numFmtId="4" fontId="8" fillId="0" borderId="3" xfId="0" applyNumberFormat="1" applyFont="1" applyFill="1" applyBorder="1" applyAlignment="1">
      <alignment horizontal="left" vertical="center"/>
    </xf>
    <xf numFmtId="49" fontId="8" fillId="0" borderId="1" xfId="0" applyNumberFormat="1" applyFont="1" applyFill="1" applyBorder="1" applyAlignment="1">
      <alignment horizontal="left" vertical="center" wrapText="1"/>
    </xf>
    <xf numFmtId="1" fontId="8"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49" fontId="8" fillId="0" borderId="1" xfId="0" applyNumberFormat="1" applyFont="1" applyFill="1" applyBorder="1" applyAlignment="1">
      <alignment horizontal="left" vertical="center"/>
    </xf>
    <xf numFmtId="4" fontId="8" fillId="0" borderId="1" xfId="0" applyNumberFormat="1" applyFont="1" applyFill="1" applyBorder="1" applyAlignment="1">
      <alignment horizontal="left" vertical="center" wrapText="1"/>
    </xf>
    <xf numFmtId="4" fontId="8" fillId="0" borderId="1" xfId="0" applyNumberFormat="1" applyFont="1" applyFill="1" applyBorder="1" applyAlignment="1">
      <alignment horizontal="left" vertical="center"/>
    </xf>
    <xf numFmtId="2" fontId="8" fillId="0" borderId="1" xfId="0" applyNumberFormat="1" applyFont="1" applyFill="1" applyBorder="1" applyAlignment="1">
      <alignment horizontal="left" vertical="center" wrapText="1"/>
    </xf>
    <xf numFmtId="2" fontId="8" fillId="0" borderId="3" xfId="0" applyNumberFormat="1" applyFont="1" applyFill="1" applyBorder="1" applyAlignment="1">
      <alignment horizontal="left" vertical="center"/>
    </xf>
    <xf numFmtId="0" fontId="5" fillId="0" borderId="1" xfId="0" applyFont="1" applyFill="1" applyBorder="1" applyAlignment="1">
      <alignment horizontal="left" vertical="top"/>
    </xf>
    <xf numFmtId="166" fontId="5" fillId="0" borderId="1" xfId="0" applyNumberFormat="1" applyFont="1" applyFill="1" applyBorder="1" applyAlignment="1">
      <alignment horizontal="left" vertical="top"/>
    </xf>
    <xf numFmtId="4" fontId="5" fillId="0" borderId="1" xfId="0" applyNumberFormat="1" applyFont="1" applyFill="1" applyBorder="1" applyAlignment="1">
      <alignment horizontal="left" vertical="top"/>
    </xf>
    <xf numFmtId="49" fontId="8" fillId="0" borderId="3" xfId="0" applyNumberFormat="1" applyFont="1" applyFill="1" applyBorder="1" applyAlignment="1">
      <alignment horizontal="left" wrapText="1"/>
    </xf>
    <xf numFmtId="2" fontId="8" fillId="0" borderId="3" xfId="0" applyNumberFormat="1" applyFont="1" applyFill="1" applyBorder="1" applyAlignment="1">
      <alignment horizontal="left" wrapText="1"/>
    </xf>
    <xf numFmtId="4" fontId="8" fillId="0" borderId="3" xfId="0" applyNumberFormat="1" applyFont="1" applyFill="1" applyBorder="1" applyAlignment="1">
      <alignment horizontal="left" wrapText="1"/>
    </xf>
    <xf numFmtId="1" fontId="8" fillId="0" borderId="3" xfId="0" applyNumberFormat="1" applyFont="1" applyFill="1" applyBorder="1" applyAlignment="1">
      <alignment horizontal="left" wrapText="1"/>
    </xf>
    <xf numFmtId="0" fontId="10" fillId="0" borderId="3" xfId="0" applyFont="1" applyFill="1" applyBorder="1" applyAlignment="1">
      <alignment horizontal="left" vertical="center"/>
    </xf>
    <xf numFmtId="17" fontId="10" fillId="0" borderId="3" xfId="0" applyNumberFormat="1" applyFont="1" applyFill="1" applyBorder="1" applyAlignment="1">
      <alignment horizontal="left" vertical="center"/>
    </xf>
    <xf numFmtId="4" fontId="10" fillId="0" borderId="3" xfId="0" applyNumberFormat="1" applyFont="1" applyFill="1" applyBorder="1" applyAlignment="1">
      <alignment horizontal="left" vertical="center"/>
    </xf>
    <xf numFmtId="4" fontId="10" fillId="0" borderId="3" xfId="0" applyNumberFormat="1" applyFont="1" applyFill="1" applyBorder="1" applyAlignment="1">
      <alignment horizontal="left" vertical="center" wrapText="1"/>
    </xf>
    <xf numFmtId="2" fontId="10" fillId="0" borderId="3" xfId="0" applyNumberFormat="1" applyFont="1" applyFill="1" applyBorder="1" applyAlignment="1">
      <alignment horizontal="left" vertical="center"/>
    </xf>
    <xf numFmtId="49" fontId="10" fillId="0" borderId="3" xfId="0" applyNumberFormat="1" applyFont="1" applyFill="1" applyBorder="1" applyAlignment="1">
      <alignment horizontal="left" vertical="center" wrapText="1"/>
    </xf>
    <xf numFmtId="0" fontId="8" fillId="0" borderId="3" xfId="0" applyFont="1" applyFill="1" applyBorder="1" applyAlignment="1">
      <alignment vertical="center" wrapText="1"/>
    </xf>
    <xf numFmtId="49" fontId="8" fillId="0" borderId="3" xfId="0" applyNumberFormat="1" applyFont="1" applyFill="1" applyBorder="1" applyAlignment="1">
      <alignment vertical="center" wrapText="1"/>
    </xf>
    <xf numFmtId="49" fontId="8" fillId="0" borderId="3" xfId="0" applyNumberFormat="1" applyFont="1" applyFill="1" applyBorder="1" applyAlignment="1">
      <alignment vertical="top" wrapText="1"/>
    </xf>
    <xf numFmtId="2" fontId="8" fillId="0" borderId="3" xfId="0" applyNumberFormat="1" applyFont="1" applyFill="1" applyBorder="1" applyAlignment="1">
      <alignment horizontal="left" vertical="center" wrapText="1"/>
    </xf>
    <xf numFmtId="1" fontId="8" fillId="0" borderId="3" xfId="0" applyNumberFormat="1" applyFont="1" applyFill="1" applyBorder="1" applyAlignment="1">
      <alignment horizontal="left" vertical="center" wrapText="1"/>
    </xf>
    <xf numFmtId="0" fontId="5" fillId="0" borderId="0" xfId="0" applyFont="1" applyFill="1" applyAlignment="1">
      <alignment vertical="center"/>
    </xf>
    <xf numFmtId="49" fontId="5" fillId="0" borderId="4" xfId="0" applyNumberFormat="1" applyFont="1" applyFill="1" applyBorder="1" applyAlignment="1">
      <alignment horizontal="left" vertical="center" wrapText="1"/>
    </xf>
    <xf numFmtId="0" fontId="8" fillId="0" borderId="5" xfId="0" applyFont="1" applyFill="1" applyBorder="1" applyAlignment="1">
      <alignment vertical="center" wrapText="1"/>
    </xf>
    <xf numFmtId="49" fontId="8" fillId="0" borderId="5" xfId="0" applyNumberFormat="1" applyFont="1" applyFill="1" applyBorder="1" applyAlignment="1">
      <alignment vertical="center" wrapText="1"/>
    </xf>
    <xf numFmtId="49" fontId="8" fillId="0" borderId="5" xfId="0" applyNumberFormat="1" applyFont="1" applyFill="1" applyBorder="1" applyAlignment="1">
      <alignment vertical="top" wrapText="1"/>
    </xf>
    <xf numFmtId="2" fontId="8" fillId="0" borderId="5" xfId="0" applyNumberFormat="1" applyFont="1" applyFill="1" applyBorder="1" applyAlignment="1">
      <alignment horizontal="left" vertical="center" wrapText="1"/>
    </xf>
    <xf numFmtId="1" fontId="8" fillId="0" borderId="5" xfId="0" applyNumberFormat="1" applyFont="1" applyFill="1" applyBorder="1" applyAlignment="1">
      <alignment horizontal="left" vertical="center" wrapText="1"/>
    </xf>
    <xf numFmtId="49" fontId="2" fillId="0" borderId="0" xfId="0" applyNumberFormat="1" applyFont="1" applyFill="1" applyAlignment="1">
      <alignment horizontal="left" vertical="center"/>
    </xf>
    <xf numFmtId="49" fontId="7" fillId="0" borderId="0" xfId="0" applyNumberFormat="1" applyFont="1" applyFill="1" applyAlignment="1">
      <alignment horizontal="left" vertical="center"/>
    </xf>
    <xf numFmtId="49"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1" fontId="7" fillId="0" borderId="1" xfId="0" applyNumberFormat="1" applyFont="1" applyFill="1" applyBorder="1" applyAlignment="1">
      <alignment horizontal="left" vertical="center" wrapText="1"/>
    </xf>
    <xf numFmtId="0" fontId="10" fillId="2" borderId="3" xfId="0" applyFont="1" applyFill="1" applyBorder="1" applyAlignment="1">
      <alignment horizontal="left" vertical="center"/>
    </xf>
    <xf numFmtId="49" fontId="8" fillId="2" borderId="3" xfId="0" applyNumberFormat="1" applyFont="1" applyFill="1" applyBorder="1" applyAlignment="1">
      <alignment horizontal="left" vertical="center" wrapText="1"/>
    </xf>
    <xf numFmtId="4" fontId="10" fillId="2" borderId="3" xfId="0" applyNumberFormat="1" applyFont="1" applyFill="1" applyBorder="1" applyAlignment="1">
      <alignment horizontal="left" vertical="center"/>
    </xf>
    <xf numFmtId="4" fontId="10" fillId="2" borderId="3" xfId="0" applyNumberFormat="1" applyFont="1" applyFill="1" applyBorder="1" applyAlignment="1">
      <alignment horizontal="left" vertical="center" wrapText="1"/>
    </xf>
    <xf numFmtId="2" fontId="10" fillId="2" borderId="3" xfId="0" applyNumberFormat="1" applyFont="1" applyFill="1" applyBorder="1" applyAlignment="1">
      <alignment horizontal="left" vertical="center"/>
    </xf>
    <xf numFmtId="49" fontId="10" fillId="2" borderId="3"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 fontId="5" fillId="3" borderId="1" xfId="0" applyNumberFormat="1" applyFont="1" applyFill="1" applyBorder="1" applyAlignment="1">
      <alignment horizontal="left" vertical="center" wrapText="1"/>
    </xf>
    <xf numFmtId="4" fontId="5" fillId="3" borderId="1" xfId="0" applyNumberFormat="1" applyFont="1" applyFill="1" applyBorder="1" applyAlignment="1">
      <alignment horizontal="left" vertical="center"/>
    </xf>
    <xf numFmtId="49" fontId="8" fillId="3" borderId="3" xfId="0" applyNumberFormat="1" applyFont="1" applyFill="1" applyBorder="1" applyAlignment="1">
      <alignment vertical="center" wrapText="1"/>
    </xf>
    <xf numFmtId="2" fontId="8" fillId="3" borderId="3" xfId="0" applyNumberFormat="1" applyFont="1" applyFill="1" applyBorder="1" applyAlignment="1">
      <alignment horizontal="left" vertical="center" wrapText="1"/>
    </xf>
    <xf numFmtId="4" fontId="8" fillId="3" borderId="3" xfId="0" applyNumberFormat="1" applyFont="1" applyFill="1" applyBorder="1" applyAlignment="1">
      <alignment horizontal="left" vertical="center" wrapText="1"/>
    </xf>
    <xf numFmtId="49" fontId="8" fillId="3" borderId="5" xfId="0" applyNumberFormat="1" applyFont="1" applyFill="1" applyBorder="1" applyAlignment="1">
      <alignment vertical="center" wrapText="1"/>
    </xf>
    <xf numFmtId="2" fontId="8" fillId="3" borderId="5" xfId="0" applyNumberFormat="1" applyFont="1" applyFill="1" applyBorder="1" applyAlignment="1">
      <alignment horizontal="left" vertical="center" wrapText="1"/>
    </xf>
    <xf numFmtId="4" fontId="8" fillId="3" borderId="5" xfId="0" applyNumberFormat="1" applyFont="1" applyFill="1" applyBorder="1" applyAlignment="1">
      <alignment horizontal="left" vertical="center" wrapText="1"/>
    </xf>
    <xf numFmtId="49" fontId="8" fillId="4" borderId="3" xfId="0" applyNumberFormat="1" applyFont="1" applyFill="1" applyBorder="1" applyAlignment="1">
      <alignment horizontal="center" vertical="center" wrapText="1"/>
    </xf>
    <xf numFmtId="49" fontId="8" fillId="3" borderId="3" xfId="0" applyNumberFormat="1" applyFont="1" applyFill="1" applyBorder="1" applyAlignment="1">
      <alignment horizontal="left" vertical="center" wrapText="1"/>
    </xf>
    <xf numFmtId="0" fontId="2" fillId="0" borderId="0" xfId="0" applyFont="1" applyFill="1" applyAlignment="1">
      <alignment horizontal="left" vertical="center"/>
    </xf>
    <xf numFmtId="49" fontId="2" fillId="0" borderId="0" xfId="0" applyNumberFormat="1" applyFont="1" applyFill="1" applyAlignment="1">
      <alignment horizontal="left" vertical="center"/>
    </xf>
    <xf numFmtId="49" fontId="2" fillId="0" borderId="1" xfId="0" applyNumberFormat="1" applyFont="1" applyFill="1" applyBorder="1" applyAlignment="1">
      <alignment horizontal="left" vertical="center" wrapText="1"/>
    </xf>
    <xf numFmtId="49" fontId="2" fillId="0" borderId="1" xfId="2" applyNumberFormat="1" applyFont="1" applyFill="1" applyBorder="1" applyAlignment="1">
      <alignment horizontal="left" vertical="center" wrapText="1"/>
    </xf>
    <xf numFmtId="0" fontId="2" fillId="0" borderId="1" xfId="0" applyFont="1" applyFill="1" applyBorder="1" applyAlignment="1">
      <alignment horizontal="left" vertical="center" wrapText="1"/>
    </xf>
  </cellXfs>
  <cellStyles count="7">
    <cellStyle name="Обычный" xfId="0" builtinId="0"/>
    <cellStyle name="Обычный 4" xfId="2" xr:uid="{0D8751AE-6C74-4F0B-807D-35D2B56EF689}"/>
    <cellStyle name="Обычный 4 3" xfId="3" xr:uid="{94798486-9120-46E0-B31A-404CBAD64F16}"/>
    <cellStyle name="Финансовый" xfId="1" builtinId="3"/>
    <cellStyle name="Финансовый 2" xfId="5" xr:uid="{5C2111DA-E3C0-4B7D-9E63-1875919DA6D8}"/>
    <cellStyle name="Финансовый 2 3" xfId="4" xr:uid="{104662D1-D1C0-415D-B56F-8A58D0BDCBE8}"/>
    <cellStyle name="Финансовый 2 3 2" xfId="6" xr:uid="{8D38CC5E-8BAA-4423-9BF9-5887704098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dorovaAV/Desktop/&#1087;&#1083;&#1072;&#1085;%202026/&#1055;&#1056;&#1054;&#1045;&#1050;&#1058;%202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dorovaAV/Desktop/&#1087;&#1083;&#1072;&#1085;%202026/&#1086;&#1090;%20&#1087;&#1086;&#1076;&#1088;&#1072;&#1079;&#1076;&#1077;&#1083;&#1077;&#1085;&#1080;&#1081;/&#1054;&#1043;&#1069;/1846958%20&#1055;&#1088;&#1080;&#1083;&#1086;&#1078;&#1077;&#1085;&#1080;&#1077;%201,%20Exc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ПЗ"/>
      <sheetName val="ДПЗ "/>
      <sheetName val="Особый порядок"/>
      <sheetName val="Типы действий"/>
      <sheetName val="Атрибуты товара"/>
      <sheetName val="Единицы измерения"/>
      <sheetName val="Способы закупок"/>
      <sheetName val="Основание ОИ"/>
      <sheetName val="Приоритет закупок"/>
      <sheetName val="Классификатор стран"/>
      <sheetName val="Справочник Инкотермс"/>
      <sheetName val="Тип дней"/>
      <sheetName val="Вид предоплаты"/>
      <sheetName val="Вид промежуточного платежа"/>
      <sheetName val="Признак НДС"/>
    </sheetNames>
    <sheetDataSet>
      <sheetData sheetId="0"/>
      <sheetData sheetId="1"/>
      <sheetData sheetId="2"/>
      <sheetData sheetId="3"/>
      <sheetData sheetId="4">
        <row r="4">
          <cell r="A4" t="str">
            <v>1 Доля %</v>
          </cell>
        </row>
        <row r="5">
          <cell r="A5" t="str">
            <v>2 cегмент</v>
          </cell>
        </row>
        <row r="6">
          <cell r="A6" t="str">
            <v>3 Max</v>
          </cell>
        </row>
        <row r="7">
          <cell r="A7" t="str">
            <v>4 Min</v>
          </cell>
        </row>
        <row r="8">
          <cell r="A8" t="str">
            <v>5 N конденсатоотводчик</v>
          </cell>
        </row>
        <row r="9">
          <cell r="A9" t="str">
            <v>6 SDR</v>
          </cell>
        </row>
        <row r="10">
          <cell r="A10" t="str">
            <v>7 Абразив</v>
          </cell>
        </row>
        <row r="11">
          <cell r="A11" t="str">
            <v>8 Авиаконверт</v>
          </cell>
        </row>
        <row r="12">
          <cell r="A12" t="str">
            <v>9 Авто выключение</v>
          </cell>
        </row>
        <row r="13">
          <cell r="A13" t="str">
            <v>10 Автоответчик</v>
          </cell>
        </row>
        <row r="14">
          <cell r="A14" t="str">
            <v>11 Автор</v>
          </cell>
        </row>
        <row r="15">
          <cell r="A15" t="str">
            <v>12 Адресная зона</v>
          </cell>
        </row>
        <row r="16">
          <cell r="A16" t="str">
            <v>13 Активная нагрузка</v>
          </cell>
        </row>
        <row r="17">
          <cell r="A17" t="str">
            <v>14 Акустический тип</v>
          </cell>
        </row>
        <row r="18">
          <cell r="A18" t="str">
            <v>15 амплитуда</v>
          </cell>
        </row>
        <row r="19">
          <cell r="A19" t="str">
            <v>16 Аналоговый выход</v>
          </cell>
        </row>
        <row r="20">
          <cell r="A20" t="str">
            <v>17 Антенна</v>
          </cell>
        </row>
        <row r="21">
          <cell r="A21" t="str">
            <v>18 Конструкция</v>
          </cell>
        </row>
        <row r="22">
          <cell r="A22" t="str">
            <v>19 Антресоль</v>
          </cell>
        </row>
        <row r="23">
          <cell r="A23" t="str">
            <v>20 Апертура</v>
          </cell>
        </row>
        <row r="24">
          <cell r="A24" t="str">
            <v>21 Артикул</v>
          </cell>
        </row>
        <row r="25">
          <cell r="A25" t="str">
            <v>22 Ассортимент</v>
          </cell>
        </row>
        <row r="26">
          <cell r="A26" t="str">
            <v>23 Белизна</v>
          </cell>
        </row>
        <row r="27">
          <cell r="A27" t="str">
            <v>24 Белизна бумаги</v>
          </cell>
        </row>
        <row r="28">
          <cell r="A28" t="str">
            <v>25 Вес</v>
          </cell>
        </row>
        <row r="29">
          <cell r="A29" t="str">
            <v>26 Буква модификации транзистора</v>
          </cell>
        </row>
        <row r="30">
          <cell r="A30" t="str">
            <v>27 Бумага</v>
          </cell>
        </row>
        <row r="31">
          <cell r="A31" t="str">
            <v>28 Комплект</v>
          </cell>
        </row>
        <row r="32">
          <cell r="A32" t="str">
            <v>29 В сборе с</v>
          </cell>
        </row>
        <row r="33">
          <cell r="A33" t="str">
            <v>30 Вакуум</v>
          </cell>
        </row>
        <row r="34">
          <cell r="A34" t="str">
            <v>31 Вариант</v>
          </cell>
        </row>
        <row r="35">
          <cell r="A35" t="str">
            <v>32 Ведомость</v>
          </cell>
        </row>
        <row r="36">
          <cell r="A36" t="str">
            <v>33 число</v>
          </cell>
        </row>
        <row r="37">
          <cell r="A37" t="str">
            <v>34 ток</v>
          </cell>
        </row>
        <row r="38">
          <cell r="A38" t="str">
            <v>35 величина</v>
          </cell>
        </row>
        <row r="39">
          <cell r="A39" t="str">
            <v>36 Диаметр</v>
          </cell>
        </row>
        <row r="40">
          <cell r="A40" t="str">
            <v>37 частоты</v>
          </cell>
        </row>
        <row r="41">
          <cell r="A41" t="str">
            <v>38 Вид</v>
          </cell>
        </row>
        <row r="42">
          <cell r="A42" t="str">
            <v>39 Масса</v>
          </cell>
        </row>
        <row r="43">
          <cell r="A43" t="str">
            <v>40 Винтовой замок</v>
          </cell>
        </row>
        <row r="44">
          <cell r="A44" t="str">
            <v>41 Включение</v>
          </cell>
        </row>
        <row r="45">
          <cell r="A45" t="str">
            <v>42 Вкус</v>
          </cell>
        </row>
        <row r="46">
          <cell r="A46" t="str">
            <v>43 Влага</v>
          </cell>
        </row>
        <row r="47">
          <cell r="A47" t="str">
            <v>44 Влажность</v>
          </cell>
        </row>
        <row r="48">
          <cell r="A48" t="str">
            <v>45 Вместимость</v>
          </cell>
        </row>
        <row r="49">
          <cell r="A49" t="str">
            <v>46 размер</v>
          </cell>
        </row>
        <row r="50">
          <cell r="A50" t="str">
            <v>47 Водность</v>
          </cell>
        </row>
        <row r="51">
          <cell r="A51" t="str">
            <v>48 водозащищенное исполнение</v>
          </cell>
        </row>
        <row r="52">
          <cell r="A52" t="str">
            <v>49 Водоизмещение</v>
          </cell>
        </row>
        <row r="53">
          <cell r="A53" t="str">
            <v>50 Водопоглощение</v>
          </cell>
        </row>
        <row r="54">
          <cell r="A54" t="str">
            <v>51 Водостойкость</v>
          </cell>
        </row>
        <row r="55">
          <cell r="A55" t="str">
            <v>52 Воздухообмен</v>
          </cell>
        </row>
        <row r="56">
          <cell r="A56" t="str">
            <v>53 Воздушное с принудительной циркуляцией воздуха</v>
          </cell>
        </row>
        <row r="57">
          <cell r="A57" t="str">
            <v>54 Возраст</v>
          </cell>
        </row>
        <row r="58">
          <cell r="A58" t="str">
            <v>55 сопротивление</v>
          </cell>
        </row>
        <row r="59">
          <cell r="A59" t="str">
            <v>56 Волокна</v>
          </cell>
        </row>
        <row r="60">
          <cell r="A60" t="str">
            <v>57 Ворс</v>
          </cell>
        </row>
        <row r="61">
          <cell r="A61" t="str">
            <v>58 Впитываемость</v>
          </cell>
        </row>
        <row r="62">
          <cell r="A62" t="str">
            <v>59 время</v>
          </cell>
        </row>
        <row r="63">
          <cell r="A63" t="str">
            <v>60 Вставка</v>
          </cell>
        </row>
        <row r="64">
          <cell r="A64" t="str">
            <v>61 Втулка внутренняя</v>
          </cell>
        </row>
        <row r="65">
          <cell r="A65" t="str">
            <v>62 мощность</v>
          </cell>
        </row>
        <row r="66">
          <cell r="A66" t="str">
            <v>63 давление</v>
          </cell>
        </row>
        <row r="67">
          <cell r="A67" t="str">
            <v>64 напряжение</v>
          </cell>
        </row>
        <row r="68">
          <cell r="A68" t="str">
            <v>65 Входной сигнал</v>
          </cell>
        </row>
        <row r="69">
          <cell r="A69" t="str">
            <v>66 Выброс снега</v>
          </cell>
        </row>
        <row r="70">
          <cell r="A70" t="str">
            <v>67 Вывод</v>
          </cell>
        </row>
        <row r="71">
          <cell r="A71" t="str">
            <v>68 Выделка</v>
          </cell>
        </row>
        <row r="72">
          <cell r="A72" t="str">
            <v>69 Выпуск в систему канализации</v>
          </cell>
        </row>
        <row r="73">
          <cell r="A73" t="str">
            <v>70 Выравнивание основания, мм</v>
          </cell>
        </row>
        <row r="74">
          <cell r="A74" t="str">
            <v>71 температура</v>
          </cell>
        </row>
        <row r="75">
          <cell r="A75" t="str">
            <v>72 Высота</v>
          </cell>
        </row>
        <row r="76">
          <cell r="A76" t="str">
            <v>73 Выступание теплового корпуса</v>
          </cell>
        </row>
        <row r="77">
          <cell r="A77" t="str">
            <v>74 Выход шибера</v>
          </cell>
        </row>
        <row r="78">
          <cell r="A78" t="str">
            <v>75 Выходной сигнал</v>
          </cell>
        </row>
        <row r="79">
          <cell r="A79" t="str">
            <v>76 Вязкость</v>
          </cell>
        </row>
        <row r="80">
          <cell r="A80" t="str">
            <v>77 Габариты</v>
          </cell>
        </row>
        <row r="81">
          <cell r="A81" t="str">
            <v>78 год</v>
          </cell>
        </row>
        <row r="82">
          <cell r="A82" t="str">
            <v>79 ГОСТ</v>
          </cell>
        </row>
        <row r="83">
          <cell r="A83" t="str">
            <v>80 Глубина</v>
          </cell>
        </row>
        <row r="84">
          <cell r="A84" t="str">
            <v>81 Генератор</v>
          </cell>
        </row>
        <row r="85">
          <cell r="A85" t="str">
            <v>82 герметичное исполнение</v>
          </cell>
        </row>
        <row r="86">
          <cell r="A86" t="str">
            <v>83 Головка (для строительных, тарных, проволочных)</v>
          </cell>
        </row>
        <row r="87">
          <cell r="A87" t="str">
            <v>84 норма</v>
          </cell>
        </row>
        <row r="88">
          <cell r="A88" t="str">
            <v>85 угол</v>
          </cell>
        </row>
        <row r="89">
          <cell r="A89" t="str">
            <v>86 Громкость</v>
          </cell>
        </row>
        <row r="90">
          <cell r="A90" t="str">
            <v>87 Грузоподъемность</v>
          </cell>
        </row>
        <row r="91">
          <cell r="A91" t="str">
            <v>88 Грузоприёмное устройство</v>
          </cell>
        </row>
        <row r="92">
          <cell r="A92" t="str">
            <v>89 Группа</v>
          </cell>
        </row>
        <row r="93">
          <cell r="A93" t="str">
            <v>90 Группы</v>
          </cell>
        </row>
        <row r="94">
          <cell r="A94" t="str">
            <v>91 Дальность</v>
          </cell>
        </row>
        <row r="95">
          <cell r="A95" t="str">
            <v>92 Дверная фурнитура</v>
          </cell>
        </row>
        <row r="96">
          <cell r="A96" t="str">
            <v>93 Двигатель</v>
          </cell>
        </row>
        <row r="97">
          <cell r="A97" t="str">
            <v>94 Дедвейт</v>
          </cell>
        </row>
        <row r="98">
          <cell r="A98" t="str">
            <v>95 Деления</v>
          </cell>
        </row>
        <row r="99">
          <cell r="A99" t="str">
            <v>96 Деталь устройства</v>
          </cell>
        </row>
        <row r="100">
          <cell r="A100" t="str">
            <v>97 Детекция</v>
          </cell>
        </row>
        <row r="101">
          <cell r="A101" t="str">
            <v>98 Дефектоскопический комплекс</v>
          </cell>
        </row>
        <row r="102">
          <cell r="A102" t="str">
            <v>99 Диагональ</v>
          </cell>
        </row>
        <row r="103">
          <cell r="A103" t="str">
            <v>100 Диаграмма направленности</v>
          </cell>
        </row>
        <row r="104">
          <cell r="A104" t="str">
            <v>101 Диапазон</v>
          </cell>
        </row>
        <row r="105">
          <cell r="A105" t="str">
            <v>102 плотность</v>
          </cell>
        </row>
        <row r="106">
          <cell r="A106" t="str">
            <v>103 объем</v>
          </cell>
        </row>
        <row r="107">
          <cell r="A107" t="str">
            <v>104 Толщина</v>
          </cell>
        </row>
        <row r="108">
          <cell r="A108" t="str">
            <v>105 Диафрагма</v>
          </cell>
        </row>
        <row r="109">
          <cell r="A109" t="str">
            <v>106 Дизайн</v>
          </cell>
        </row>
        <row r="110">
          <cell r="A110" t="str">
            <v>107 Система</v>
          </cell>
        </row>
        <row r="111">
          <cell r="A111" t="str">
            <v>108 Дискретность</v>
          </cell>
        </row>
        <row r="112">
          <cell r="A112" t="str">
            <v>109 Дисплей</v>
          </cell>
        </row>
        <row r="113">
          <cell r="A113" t="str">
            <v>110 Длина</v>
          </cell>
        </row>
        <row r="114">
          <cell r="A114" t="str">
            <v>111 Для бензиновых двигателей</v>
          </cell>
        </row>
        <row r="115">
          <cell r="A115" t="str">
            <v>112 Для дизельных двигателей</v>
          </cell>
        </row>
        <row r="116">
          <cell r="A116" t="str">
            <v>113 Добавление примесей</v>
          </cell>
        </row>
        <row r="117">
          <cell r="A117" t="str">
            <v>114 Допускаемая</v>
          </cell>
        </row>
        <row r="118">
          <cell r="A118" t="str">
            <v>115 Дорожный рисунок</v>
          </cell>
        </row>
        <row r="119">
          <cell r="A119" t="str">
            <v>116 Дробление</v>
          </cell>
        </row>
        <row r="120">
          <cell r="A120" t="str">
            <v>117 Ёмкость</v>
          </cell>
        </row>
        <row r="121">
          <cell r="A121" t="str">
            <v xml:space="preserve">118 циркуляция </v>
          </cell>
        </row>
        <row r="122">
          <cell r="A122" t="str">
            <v>119 Естественное</v>
          </cell>
        </row>
        <row r="123">
          <cell r="A123" t="str">
            <v>120 Жесткость</v>
          </cell>
        </row>
        <row r="124">
          <cell r="A124" t="str">
            <v>121 Жирность</v>
          </cell>
        </row>
        <row r="125">
          <cell r="A125" t="str">
            <v>122 Загрузка белья</v>
          </cell>
        </row>
        <row r="126">
          <cell r="A126" t="str">
            <v>123 Загрузочное ПЗУ</v>
          </cell>
        </row>
        <row r="127">
          <cell r="A127" t="str">
            <v>124 Заземление</v>
          </cell>
        </row>
        <row r="128">
          <cell r="A128" t="str">
            <v>125 Заземляющий контакт</v>
          </cell>
        </row>
        <row r="129">
          <cell r="A129" t="str">
            <v>126 Замок</v>
          </cell>
        </row>
        <row r="130">
          <cell r="A130" t="str">
            <v>127 Запас кабеля</v>
          </cell>
        </row>
        <row r="131">
          <cell r="A131" t="str">
            <v>128 Заполнение створок</v>
          </cell>
        </row>
        <row r="132">
          <cell r="A132" t="str">
            <v>129 Запоминающий осциллограф</v>
          </cell>
        </row>
        <row r="133">
          <cell r="A133" t="str">
            <v>130 Защитная оболочка капилляра</v>
          </cell>
        </row>
        <row r="134">
          <cell r="A134" t="str">
            <v>131 Защитная отделка</v>
          </cell>
        </row>
        <row r="135">
          <cell r="A135" t="str">
            <v>132 Защитное покрытие</v>
          </cell>
        </row>
        <row r="136">
          <cell r="A136" t="str">
            <v>133 защищенное исполнение</v>
          </cell>
        </row>
        <row r="137">
          <cell r="A137" t="str">
            <v>134 Зернистость</v>
          </cell>
        </row>
        <row r="138">
          <cell r="A138" t="str">
            <v>135 Зерно</v>
          </cell>
        </row>
        <row r="139">
          <cell r="A139" t="str">
            <v>136 Зимнее использование</v>
          </cell>
        </row>
        <row r="140">
          <cell r="A140" t="str">
            <v>137 Значение</v>
          </cell>
        </row>
        <row r="141">
          <cell r="A141" t="str">
            <v>138 Параметр</v>
          </cell>
        </row>
        <row r="142">
          <cell r="A142" t="str">
            <v>139 Зола</v>
          </cell>
        </row>
        <row r="143">
          <cell r="A143" t="str">
            <v>140 Зольность</v>
          </cell>
        </row>
        <row r="144">
          <cell r="A144" t="str">
            <v>141 Зона струны</v>
          </cell>
        </row>
        <row r="145">
          <cell r="A145" t="str">
            <v xml:space="preserve">142 Идентификация </v>
          </cell>
        </row>
        <row r="146">
          <cell r="A146" t="str">
            <v xml:space="preserve">143 Изгиб </v>
          </cell>
        </row>
        <row r="147">
          <cell r="A147" t="str">
            <v>144 Изделие</v>
          </cell>
        </row>
        <row r="148">
          <cell r="A148" t="str">
            <v>145 Измерение</v>
          </cell>
        </row>
        <row r="149">
          <cell r="A149" t="str">
            <v>146 Усилие</v>
          </cell>
        </row>
        <row r="150">
          <cell r="A150" t="str">
            <v>147 Изображение</v>
          </cell>
        </row>
        <row r="151">
          <cell r="A151" t="str">
            <v>148 Изоляция</v>
          </cell>
        </row>
        <row r="152">
          <cell r="A152" t="str">
            <v>149 Индекс нагрузки</v>
          </cell>
        </row>
        <row r="153">
          <cell r="A153" t="str">
            <v>150 скорость</v>
          </cell>
        </row>
        <row r="154">
          <cell r="A154" t="str">
            <v>151 Индуктивность</v>
          </cell>
        </row>
        <row r="155">
          <cell r="A155" t="str">
            <v>152 Интерфейс</v>
          </cell>
        </row>
        <row r="156">
          <cell r="A156" t="str">
            <v>153 Инфракрасный спектр</v>
          </cell>
        </row>
        <row r="157">
          <cell r="A157" t="str">
            <v>154 Исполнение</v>
          </cell>
        </row>
        <row r="158">
          <cell r="A158" t="str">
            <v>155 Исполнения</v>
          </cell>
        </row>
        <row r="159">
          <cell r="A159" t="str">
            <v>156 Использование</v>
          </cell>
        </row>
        <row r="160">
          <cell r="A160" t="str">
            <v>157 Источник</v>
          </cell>
        </row>
        <row r="161">
          <cell r="A161" t="str">
            <v>158 Калибр</v>
          </cell>
        </row>
        <row r="162">
          <cell r="A162" t="str">
            <v>159 Камера</v>
          </cell>
        </row>
        <row r="163">
          <cell r="A163" t="str">
            <v>160 Камерность</v>
          </cell>
        </row>
        <row r="164">
          <cell r="A164" t="str">
            <v>161 Количество</v>
          </cell>
        </row>
        <row r="165">
          <cell r="A165" t="str">
            <v>162 Канальность</v>
          </cell>
        </row>
        <row r="166">
          <cell r="A166" t="str">
            <v>163 Номер</v>
          </cell>
        </row>
        <row r="167">
          <cell r="A167" t="str">
            <v>164 Категория</v>
          </cell>
        </row>
        <row r="168">
          <cell r="A168" t="str">
            <v>165 Качество</v>
          </cell>
        </row>
        <row r="169">
          <cell r="A169" t="str">
            <v>166 Кислотность</v>
          </cell>
        </row>
        <row r="170">
          <cell r="A170" t="str">
            <v>167 Клавиатура</v>
          </cell>
        </row>
        <row r="171">
          <cell r="A171" t="str">
            <v>168 Класс</v>
          </cell>
        </row>
        <row r="172">
          <cell r="A172" t="str">
            <v>169 Климат</v>
          </cell>
        </row>
        <row r="173">
          <cell r="A173" t="str">
            <v>170 Ключ с присоединительным квадратом</v>
          </cell>
        </row>
        <row r="174">
          <cell r="A174" t="str">
            <v>171 Код</v>
          </cell>
        </row>
        <row r="175">
          <cell r="A175" t="str">
            <v>172 Колба</v>
          </cell>
        </row>
        <row r="176">
          <cell r="A176" t="str">
            <v>173 Колесная</v>
          </cell>
        </row>
        <row r="177">
          <cell r="A177" t="str">
            <v>174 кондиционер</v>
          </cell>
        </row>
        <row r="178">
          <cell r="A178" t="str">
            <v>175 Конечное значение шкалы</v>
          </cell>
        </row>
        <row r="179">
          <cell r="A179" t="str">
            <v>176 Конструктив</v>
          </cell>
        </row>
        <row r="180">
          <cell r="A180" t="str">
            <v>177 Контакт</v>
          </cell>
        </row>
        <row r="181">
          <cell r="A181" t="str">
            <v>178 Контрастность</v>
          </cell>
        </row>
        <row r="182">
          <cell r="A182" t="str">
            <v>179 Контролируемый фактор пожара</v>
          </cell>
        </row>
        <row r="183">
          <cell r="A183" t="str">
            <v>180 Контроллер портов</v>
          </cell>
        </row>
        <row r="184">
          <cell r="A184" t="str">
            <v>181 Конус</v>
          </cell>
        </row>
        <row r="185">
          <cell r="A185" t="str">
            <v>182 Конфигурация</v>
          </cell>
        </row>
        <row r="186">
          <cell r="A186" t="str">
            <v>183 Коробка передач</v>
          </cell>
        </row>
        <row r="187">
          <cell r="A187" t="str">
            <v>184 Корпус</v>
          </cell>
        </row>
        <row r="188">
          <cell r="A188" t="str">
            <v>185 Коэффицент</v>
          </cell>
        </row>
        <row r="189">
          <cell r="A189" t="str">
            <v>186 Кран</v>
          </cell>
        </row>
        <row r="190">
          <cell r="A190" t="str">
            <v>187 Кратность</v>
          </cell>
        </row>
        <row r="191">
          <cell r="A191" t="str">
            <v>188 Крепление</v>
          </cell>
        </row>
        <row r="192">
          <cell r="A192" t="str">
            <v>189 Крепость</v>
          </cell>
        </row>
        <row r="193">
          <cell r="A193" t="str">
            <v>190 Кромка</v>
          </cell>
        </row>
        <row r="194">
          <cell r="A194" t="str">
            <v>191 Крупность</v>
          </cell>
        </row>
        <row r="195">
          <cell r="A195" t="str">
            <v>192 крутящий момент</v>
          </cell>
        </row>
        <row r="196">
          <cell r="A196" t="str">
            <v>193 Кручение</v>
          </cell>
        </row>
        <row r="197">
          <cell r="A197" t="str">
            <v>194 Кузов</v>
          </cell>
        </row>
        <row r="198">
          <cell r="A198" t="str">
            <v>195 Лазерный  целеуказатель</v>
          </cell>
        </row>
        <row r="199">
          <cell r="A199" t="str">
            <v>196 Лампа</v>
          </cell>
        </row>
        <row r="200">
          <cell r="A200" t="str">
            <v>197 Легкогрузовая шина</v>
          </cell>
        </row>
        <row r="201">
          <cell r="A201" t="str">
            <v>198 Лекарственная форма</v>
          </cell>
        </row>
        <row r="202">
          <cell r="A202" t="str">
            <v>199 Линейность</v>
          </cell>
        </row>
        <row r="203">
          <cell r="A203" t="str">
            <v>200 Линовка</v>
          </cell>
        </row>
        <row r="204">
          <cell r="A204" t="str">
            <v>201 лист</v>
          </cell>
        </row>
        <row r="205">
          <cell r="A205" t="str">
            <v>202 Логотип</v>
          </cell>
        </row>
        <row r="206">
          <cell r="A206" t="str">
            <v>203 Локализация оптической части</v>
          </cell>
        </row>
        <row r="207">
          <cell r="A207" t="str">
            <v>204 Локальная сеть</v>
          </cell>
        </row>
        <row r="208">
          <cell r="A208" t="str">
            <v>205 макроклиматический район использования и категория размещения</v>
          </cell>
        </row>
        <row r="209">
          <cell r="A209" t="str">
            <v>206 папка</v>
          </cell>
        </row>
        <row r="210">
          <cell r="A210" t="str">
            <v>207 Маркеры по типу чернил</v>
          </cell>
        </row>
        <row r="211">
          <cell r="A211" t="str">
            <v>208 Маркировка</v>
          </cell>
        </row>
        <row r="212">
          <cell r="A212" t="str">
            <v>209 Маслоприемник</v>
          </cell>
        </row>
        <row r="213">
          <cell r="A213" t="str">
            <v>210 Массовая доля</v>
          </cell>
        </row>
        <row r="214">
          <cell r="A214" t="str">
            <v>211 Материал</v>
          </cell>
        </row>
        <row r="215">
          <cell r="A215" t="str">
            <v>212 Межосевое расстояние</v>
          </cell>
        </row>
        <row r="216">
          <cell r="A216" t="str">
            <v>213 Мелодия</v>
          </cell>
        </row>
        <row r="217">
          <cell r="A217" t="str">
            <v>214 Мерность</v>
          </cell>
        </row>
        <row r="218">
          <cell r="A218" t="str">
            <v>215 Месяц выпуска</v>
          </cell>
        </row>
        <row r="219">
          <cell r="A219" t="str">
            <v>216 Металлы и сплавы</v>
          </cell>
        </row>
        <row r="220">
          <cell r="A220" t="str">
            <v>217 Метод</v>
          </cell>
        </row>
        <row r="221">
          <cell r="A221" t="str">
            <v>218 Механизм</v>
          </cell>
        </row>
        <row r="222">
          <cell r="A222" t="str">
            <v>219 Механическая разрушающая нагрузка</v>
          </cell>
        </row>
        <row r="223">
          <cell r="A223" t="str">
            <v>220 Сила</v>
          </cell>
        </row>
        <row r="224">
          <cell r="A224" t="str">
            <v>221 Механическое свойство марки</v>
          </cell>
        </row>
        <row r="225">
          <cell r="A225" t="str">
            <v>222 Меховая подкладка</v>
          </cell>
        </row>
        <row r="226">
          <cell r="A226" t="str">
            <v>223 Микротвердость</v>
          </cell>
        </row>
        <row r="227">
          <cell r="A227" t="str">
            <v>224 Модельные особенности</v>
          </cell>
        </row>
        <row r="228">
          <cell r="A228" t="str">
            <v>225 Модификации</v>
          </cell>
        </row>
        <row r="229">
          <cell r="A229" t="str">
            <v>226 Модуль</v>
          </cell>
        </row>
        <row r="230">
          <cell r="A230" t="str">
            <v>227 Монитор</v>
          </cell>
        </row>
        <row r="231">
          <cell r="A231" t="str">
            <v>228 Монтаж</v>
          </cell>
        </row>
        <row r="232">
          <cell r="A232" t="str">
            <v>229 Морозостойкость</v>
          </cell>
        </row>
        <row r="233">
          <cell r="A233" t="str">
            <v>230 Набор</v>
          </cell>
        </row>
        <row r="234">
          <cell r="A234" t="str">
            <v>231 Наборность</v>
          </cell>
        </row>
        <row r="235">
          <cell r="A235" t="str">
            <v>232 Нагрев</v>
          </cell>
        </row>
        <row r="236">
          <cell r="A236" t="str">
            <v>233 Нагревостойкость</v>
          </cell>
        </row>
        <row r="237">
          <cell r="A237" t="str">
            <v>234 Нагрузка</v>
          </cell>
        </row>
        <row r="238">
          <cell r="A238" t="str">
            <v>235 Наименование</v>
          </cell>
        </row>
        <row r="239">
          <cell r="A239" t="str">
            <v>236 назначение</v>
          </cell>
        </row>
        <row r="240">
          <cell r="A240" t="str">
            <v>237 Наличие</v>
          </cell>
        </row>
        <row r="241">
          <cell r="A241" t="str">
            <v>238 Наполнение</v>
          </cell>
        </row>
        <row r="242">
          <cell r="A242" t="str">
            <v>239 Наполнитель</v>
          </cell>
        </row>
        <row r="243">
          <cell r="A243" t="str">
            <v>240 Напор</v>
          </cell>
        </row>
        <row r="244">
          <cell r="A244" t="str">
            <v>241 Направление</v>
          </cell>
        </row>
        <row r="245">
          <cell r="A245" t="str">
            <v>242 Напряжения</v>
          </cell>
        </row>
        <row r="246">
          <cell r="A246" t="str">
            <v>243 Наружная резьба</v>
          </cell>
        </row>
        <row r="247">
          <cell r="A247" t="str">
            <v>244 Насадки</v>
          </cell>
        </row>
        <row r="248">
          <cell r="A248" t="str">
            <v>245 Настройка</v>
          </cell>
        </row>
        <row r="249">
          <cell r="A249" t="str">
            <v>246 Начальное значение шкалы</v>
          </cell>
        </row>
        <row r="250">
          <cell r="A250" t="str">
            <v>247 Начинка</v>
          </cell>
        </row>
        <row r="251">
          <cell r="A251" t="str">
            <v>248 Непрозрачность</v>
          </cell>
        </row>
        <row r="252">
          <cell r="A252" t="str">
            <v>249 Номенклатурный шаг</v>
          </cell>
        </row>
        <row r="253">
          <cell r="A253" t="str">
            <v>250 Номинал</v>
          </cell>
        </row>
        <row r="254">
          <cell r="A254" t="str">
            <v>251 Ширина</v>
          </cell>
        </row>
        <row r="255">
          <cell r="A255" t="str">
            <v>252 Обводненность</v>
          </cell>
        </row>
        <row r="256">
          <cell r="A256" t="str">
            <v>253 Область</v>
          </cell>
        </row>
        <row r="257">
          <cell r="A257" t="str">
            <v>254 Обложка</v>
          </cell>
        </row>
        <row r="258">
          <cell r="A258" t="str">
            <v>255 Обозначение</v>
          </cell>
        </row>
        <row r="259">
          <cell r="A259" t="str">
            <v>256 Оболочка</v>
          </cell>
        </row>
        <row r="260">
          <cell r="A260" t="str">
            <v>257 Оборот/мин</v>
          </cell>
        </row>
        <row r="261">
          <cell r="A261" t="str">
            <v>258 Обороты</v>
          </cell>
        </row>
        <row r="262">
          <cell r="A262" t="str">
            <v>259 Обработка</v>
          </cell>
        </row>
        <row r="263">
          <cell r="A263" t="str">
            <v>260 Обслуживаемость</v>
          </cell>
        </row>
        <row r="264">
          <cell r="A264" t="str">
            <v>261 Общая рабочая поверхность</v>
          </cell>
        </row>
        <row r="265">
          <cell r="A265" t="str">
            <v>262 Общие характеристики</v>
          </cell>
        </row>
        <row r="266">
          <cell r="A266" t="str">
            <v>263 Огнеупорность</v>
          </cell>
        </row>
        <row r="267">
          <cell r="A267" t="str">
            <v>264 Окно</v>
          </cell>
        </row>
        <row r="268">
          <cell r="A268" t="str">
            <v>265 Окраска обуви</v>
          </cell>
        </row>
        <row r="269">
          <cell r="A269" t="str">
            <v>266 Окружность</v>
          </cell>
        </row>
        <row r="270">
          <cell r="A270" t="str">
            <v>267 Оперативная память</v>
          </cell>
        </row>
        <row r="271">
          <cell r="A271" t="str">
            <v>268 Описание</v>
          </cell>
        </row>
        <row r="272">
          <cell r="A272" t="str">
            <v>269 Опорная поверхность</v>
          </cell>
        </row>
        <row r="273">
          <cell r="A273" t="str">
            <v>270 Оптически зум</v>
          </cell>
        </row>
        <row r="274">
          <cell r="A274" t="str">
            <v>271 Ориентир страницы</v>
          </cell>
        </row>
        <row r="275">
          <cell r="A275" t="str">
            <v>272 Освещенность, люкс, Вт</v>
          </cell>
        </row>
        <row r="276">
          <cell r="A276" t="str">
            <v>273 Основа</v>
          </cell>
        </row>
        <row r="277">
          <cell r="A277" t="str">
            <v>274 Основной источник света</v>
          </cell>
        </row>
        <row r="278">
          <cell r="A278" t="str">
            <v>275 Основные</v>
          </cell>
        </row>
        <row r="279">
          <cell r="A279" t="str">
            <v>276 Особенность (при наличии)</v>
          </cell>
        </row>
        <row r="280">
          <cell r="A280" t="str">
            <v>277 Особые условия</v>
          </cell>
        </row>
        <row r="281">
          <cell r="A281" t="str">
            <v>278 Отделка</v>
          </cell>
        </row>
        <row r="282">
          <cell r="A282" t="str">
            <v>279 Относительное отверстие</v>
          </cell>
        </row>
        <row r="283">
          <cell r="A283" t="str">
            <v>280 Оттенок</v>
          </cell>
        </row>
        <row r="284">
          <cell r="A284" t="str">
            <v>281 Оттиск клейма</v>
          </cell>
        </row>
        <row r="285">
          <cell r="A285" t="str">
            <v>282 Оформление</v>
          </cell>
        </row>
        <row r="286">
          <cell r="A286" t="str">
            <v>283 Охлаждение</v>
          </cell>
        </row>
        <row r="287">
          <cell r="A287" t="str">
            <v>284 Очистка</v>
          </cell>
        </row>
        <row r="288">
          <cell r="A288" t="str">
            <v>285 Память</v>
          </cell>
        </row>
        <row r="289">
          <cell r="A289" t="str">
            <v>286 Паропроизводительность</v>
          </cell>
        </row>
        <row r="290">
          <cell r="A290" t="str">
            <v>287 Паропроницаемость, г/(м2.сутки)</v>
          </cell>
        </row>
        <row r="291">
          <cell r="A291" t="str">
            <v>288 Передача</v>
          </cell>
        </row>
        <row r="292">
          <cell r="A292" t="str">
            <v>289 Перезаряжаемость</v>
          </cell>
        </row>
        <row r="293">
          <cell r="A293" t="str">
            <v>290 Переплет</v>
          </cell>
        </row>
        <row r="294">
          <cell r="A294" t="str">
            <v>291 Переплетения</v>
          </cell>
        </row>
        <row r="295">
          <cell r="A295" t="str">
            <v>292 Переходник</v>
          </cell>
        </row>
        <row r="296">
          <cell r="A296" t="str">
            <v>293 Периодичность</v>
          </cell>
        </row>
        <row r="297">
          <cell r="A297" t="str">
            <v>294 Периодичность применения</v>
          </cell>
        </row>
        <row r="298">
          <cell r="A298" t="str">
            <v>295 Печать</v>
          </cell>
        </row>
        <row r="299">
          <cell r="A299" t="str">
            <v>296 Питание</v>
          </cell>
        </row>
        <row r="300">
          <cell r="A300" t="str">
            <v>297 Питание прибора</v>
          </cell>
        </row>
        <row r="301">
          <cell r="A301" t="str">
            <v>298 Площадь</v>
          </cell>
        </row>
        <row r="302">
          <cell r="A302" t="str">
            <v>299 По мощности</v>
          </cell>
        </row>
        <row r="303">
          <cell r="A303" t="str">
            <v>300 По пропитке</v>
          </cell>
        </row>
        <row r="304">
          <cell r="A304" t="str">
            <v>301 Состав</v>
          </cell>
        </row>
        <row r="305">
          <cell r="A305" t="str">
            <v>302 По способу</v>
          </cell>
        </row>
        <row r="306">
          <cell r="A306" t="str">
            <v>303 По типу привода</v>
          </cell>
        </row>
        <row r="307">
          <cell r="A307" t="str">
            <v>304 По форме</v>
          </cell>
        </row>
        <row r="308">
          <cell r="A308" t="str">
            <v>305 Поверхность</v>
          </cell>
        </row>
        <row r="309">
          <cell r="A309" t="str">
            <v>306 Поворотный механизм</v>
          </cell>
        </row>
        <row r="310">
          <cell r="A310" t="str">
            <v>307 Повторяемость показаний, °С</v>
          </cell>
        </row>
        <row r="311">
          <cell r="A311" t="str">
            <v>308 Подача</v>
          </cell>
        </row>
        <row r="312">
          <cell r="A312" t="str">
            <v>309 Подвод</v>
          </cell>
        </row>
        <row r="313">
          <cell r="A313" t="str">
            <v>310 Подвод воды</v>
          </cell>
        </row>
        <row r="314">
          <cell r="A314" t="str">
            <v>311 Поддерживаемые</v>
          </cell>
        </row>
        <row r="315">
          <cell r="A315" t="str">
            <v>312 Подключение</v>
          </cell>
        </row>
        <row r="316">
          <cell r="A316" t="str">
            <v>313 Подраздел</v>
          </cell>
        </row>
        <row r="317">
          <cell r="A317" t="str">
            <v>314 Подтип</v>
          </cell>
        </row>
        <row r="318">
          <cell r="A318" t="str">
            <v>315 подушки безопасности</v>
          </cell>
        </row>
        <row r="319">
          <cell r="A319" t="str">
            <v>316 Показатель визирования</v>
          </cell>
        </row>
        <row r="320">
          <cell r="A320" t="str">
            <v>317 Показатель огнеупорности</v>
          </cell>
        </row>
        <row r="321">
          <cell r="A321" t="str">
            <v>318 Прокладка</v>
          </cell>
        </row>
        <row r="322">
          <cell r="A322" t="str">
            <v>319 Покрытие</v>
          </cell>
        </row>
        <row r="323">
          <cell r="A323" t="str">
            <v>320 Покрытия ключа</v>
          </cell>
        </row>
        <row r="324">
          <cell r="A324" t="str">
            <v>321 Покрытия рамки</v>
          </cell>
        </row>
        <row r="325">
          <cell r="A325" t="str">
            <v>322 Пол</v>
          </cell>
        </row>
        <row r="326">
          <cell r="A326" t="str">
            <v>323 Поле зрения</v>
          </cell>
        </row>
        <row r="327">
          <cell r="A327" t="str">
            <v>324 Полоса канала</v>
          </cell>
        </row>
        <row r="328">
          <cell r="A328" t="str">
            <v>325 Помол</v>
          </cell>
        </row>
        <row r="329">
          <cell r="A329" t="str">
            <v>326 Сорт</v>
          </cell>
        </row>
        <row r="330">
          <cell r="A330" t="str">
            <v>327 Поперечное сечение противоугона</v>
          </cell>
        </row>
        <row r="331">
          <cell r="A331" t="str">
            <v>328 Пористость</v>
          </cell>
        </row>
        <row r="332">
          <cell r="A332" t="str">
            <v>329 Порог отображения результата</v>
          </cell>
        </row>
        <row r="333">
          <cell r="A333" t="str">
            <v>330 Порода</v>
          </cell>
        </row>
        <row r="334">
          <cell r="A334" t="str">
            <v>331 Порт</v>
          </cell>
        </row>
        <row r="335">
          <cell r="A335" t="str">
            <v>332 Поршень</v>
          </cell>
        </row>
        <row r="336">
          <cell r="A336" t="str">
            <v>333 Посадочное отверствие</v>
          </cell>
        </row>
        <row r="337">
          <cell r="A337" t="str">
            <v>334 Потребление воздуха</v>
          </cell>
        </row>
        <row r="338">
          <cell r="A338" t="str">
            <v>335 Потребляемость</v>
          </cell>
        </row>
        <row r="339">
          <cell r="A339" t="str">
            <v>336 Предел</v>
          </cell>
        </row>
        <row r="340">
          <cell r="A340" t="str">
            <v>337 Преобразователь</v>
          </cell>
        </row>
        <row r="341">
          <cell r="A341" t="str">
            <v>338 При вязкости</v>
          </cell>
        </row>
        <row r="342">
          <cell r="A342" t="str">
            <v>339 Привод</v>
          </cell>
        </row>
        <row r="343">
          <cell r="A343" t="str">
            <v>340 Признак</v>
          </cell>
        </row>
        <row r="344">
          <cell r="A344" t="str">
            <v>341 Применение</v>
          </cell>
        </row>
        <row r="345">
          <cell r="A345" t="str">
            <v>342 Применяемость</v>
          </cell>
        </row>
        <row r="346">
          <cell r="A346" t="str">
            <v>343 Примеси</v>
          </cell>
        </row>
        <row r="347">
          <cell r="A347" t="str">
            <v>344 Принадлежность</v>
          </cell>
        </row>
        <row r="348">
          <cell r="A348" t="str">
            <v>345 Принцип</v>
          </cell>
        </row>
        <row r="349">
          <cell r="A349" t="str">
            <v>346 Присоединение</v>
          </cell>
        </row>
        <row r="350">
          <cell r="A350" t="str">
            <v>347 Присоединительный квадрат</v>
          </cell>
        </row>
        <row r="351">
          <cell r="A351" t="str">
            <v>348 Продукт</v>
          </cell>
        </row>
        <row r="352">
          <cell r="A352" t="str">
            <v>349 Проецируемое расстояние</v>
          </cell>
        </row>
        <row r="353">
          <cell r="A353" t="str">
            <v>350 Прозрачность</v>
          </cell>
        </row>
        <row r="354">
          <cell r="A354" t="str">
            <v>351 Производительность</v>
          </cell>
        </row>
        <row r="355">
          <cell r="A355" t="str">
            <v>352 Пролет</v>
          </cell>
        </row>
        <row r="356">
          <cell r="A356" t="str">
            <v>353 Пропитка</v>
          </cell>
        </row>
        <row r="357">
          <cell r="A357" t="str">
            <v>354 Пропускная способность</v>
          </cell>
        </row>
        <row r="358">
          <cell r="A358" t="str">
            <v>355 Протокол связи</v>
          </cell>
        </row>
        <row r="359">
          <cell r="A359" t="str">
            <v>356 Протяженность</v>
          </cell>
        </row>
        <row r="360">
          <cell r="A360" t="str">
            <v>357 Профиль</v>
          </cell>
        </row>
        <row r="361">
          <cell r="A361" t="str">
            <v>358 Проход</v>
          </cell>
        </row>
        <row r="362">
          <cell r="A362" t="str">
            <v>359 Процессор</v>
          </cell>
        </row>
        <row r="363">
          <cell r="A363" t="str">
            <v>360 Прочие характеристики</v>
          </cell>
        </row>
        <row r="364">
          <cell r="A364" t="str">
            <v>361 Прочность</v>
          </cell>
        </row>
        <row r="365">
          <cell r="A365" t="str">
            <v>362 Работоспособность в районах</v>
          </cell>
        </row>
        <row r="366">
          <cell r="A366" t="str">
            <v>363 Рабочая нагрузка</v>
          </cell>
        </row>
        <row r="367">
          <cell r="A367" t="str">
            <v>364 Рабочая память</v>
          </cell>
        </row>
        <row r="368">
          <cell r="A368" t="str">
            <v>365 Рабочая среда</v>
          </cell>
        </row>
        <row r="369">
          <cell r="A369" t="str">
            <v>366 Рабочий газ</v>
          </cell>
        </row>
        <row r="370">
          <cell r="A370" t="str">
            <v>367 Рабочий ход</v>
          </cell>
        </row>
        <row r="371">
          <cell r="A371" t="str">
            <v>368 Радиус</v>
          </cell>
        </row>
        <row r="372">
          <cell r="A372" t="str">
            <v>369 Раздел</v>
          </cell>
        </row>
        <row r="373">
          <cell r="A373" t="str">
            <v>370 Разделка</v>
          </cell>
        </row>
        <row r="374">
          <cell r="A374" t="str">
            <v>371 Разлиновка</v>
          </cell>
        </row>
        <row r="375">
          <cell r="A375" t="str">
            <v>372 Разрешение</v>
          </cell>
        </row>
        <row r="376">
          <cell r="A376" t="str">
            <v>373 разряд</v>
          </cell>
        </row>
        <row r="377">
          <cell r="A377" t="str">
            <v>374 Разрядность</v>
          </cell>
        </row>
        <row r="378">
          <cell r="A378" t="str">
            <v>375 Разъемы</v>
          </cell>
        </row>
        <row r="379">
          <cell r="A379" t="str">
            <v>376 Расположение</v>
          </cell>
        </row>
        <row r="380">
          <cell r="A380" t="str">
            <v>377 Расстояние</v>
          </cell>
        </row>
        <row r="381">
          <cell r="A381" t="str">
            <v>378 Раствор</v>
          </cell>
        </row>
        <row r="382">
          <cell r="A382" t="str">
            <v>379 Расход</v>
          </cell>
        </row>
        <row r="383">
          <cell r="A383" t="str">
            <v>380 Цвет</v>
          </cell>
        </row>
        <row r="384">
          <cell r="A384" t="str">
            <v>381 Регулируемое время</v>
          </cell>
        </row>
        <row r="385">
          <cell r="A385" t="str">
            <v>382 Режим</v>
          </cell>
        </row>
        <row r="386">
          <cell r="A386" t="str">
            <v>383 Рез</v>
          </cell>
        </row>
        <row r="387">
          <cell r="A387" t="str">
            <v>384 Резка</v>
          </cell>
        </row>
        <row r="388">
          <cell r="A388" t="str">
            <v>385 Резьба</v>
          </cell>
        </row>
        <row r="389">
          <cell r="A389" t="str">
            <v>386 Ресурс модуля</v>
          </cell>
        </row>
        <row r="390">
          <cell r="A390" t="str">
            <v>387 Рисунок</v>
          </cell>
        </row>
        <row r="391">
          <cell r="A391" t="str">
            <v>388 Род установки</v>
          </cell>
        </row>
        <row r="392">
          <cell r="A392" t="str">
            <v>389 Рост</v>
          </cell>
        </row>
        <row r="393">
          <cell r="A393" t="str">
            <v>390 Рукоятки</v>
          </cell>
        </row>
        <row r="394">
          <cell r="A394" t="str">
            <v>391 Рулон</v>
          </cell>
        </row>
        <row r="395">
          <cell r="A395" t="str">
            <v>392 Ручка</v>
          </cell>
        </row>
        <row r="396">
          <cell r="A396" t="str">
            <v>393 Ручки ножей</v>
          </cell>
        </row>
        <row r="397">
          <cell r="A397" t="str">
            <v>394 ряд</v>
          </cell>
        </row>
        <row r="398">
          <cell r="A398" t="str">
            <v>395 Ряд остекления</v>
          </cell>
        </row>
        <row r="399">
          <cell r="A399" t="str">
            <v>396 Рядность</v>
          </cell>
        </row>
        <row r="400">
          <cell r="A400" t="str">
            <v>397 Свежесть</v>
          </cell>
        </row>
        <row r="401">
          <cell r="A401" t="str">
            <v>398 Световой поток</v>
          </cell>
        </row>
        <row r="402">
          <cell r="A402" t="str">
            <v>399 Свойства</v>
          </cell>
        </row>
        <row r="403">
          <cell r="A403" t="str">
            <v>400 Сегмент</v>
          </cell>
        </row>
        <row r="404">
          <cell r="A404" t="str">
            <v>401 Сезон</v>
          </cell>
        </row>
        <row r="405">
          <cell r="A405" t="str">
            <v>402 Секретность</v>
          </cell>
        </row>
        <row r="406">
          <cell r="A406" t="str">
            <v>403 Семейство</v>
          </cell>
        </row>
        <row r="407">
          <cell r="A407" t="str">
            <v>404 Серия</v>
          </cell>
        </row>
        <row r="408">
          <cell r="A408" t="str">
            <v>405 Сетевой интерфейс</v>
          </cell>
        </row>
        <row r="409">
          <cell r="A409" t="str">
            <v>406 Сетевые функции</v>
          </cell>
        </row>
        <row r="410">
          <cell r="A410" t="str">
            <v>407 Сечение</v>
          </cell>
        </row>
        <row r="411">
          <cell r="A411" t="str">
            <v>408 Сигнал</v>
          </cell>
        </row>
        <row r="412">
          <cell r="A412" t="str">
            <v>409 Системная плавка на фазу</v>
          </cell>
        </row>
        <row r="413">
          <cell r="A413" t="str">
            <v>410 Скрепление</v>
          </cell>
        </row>
        <row r="414">
          <cell r="A414" t="str">
            <v>411 сложения</v>
          </cell>
        </row>
        <row r="415">
          <cell r="A415" t="str">
            <v>412 Слой</v>
          </cell>
        </row>
        <row r="416">
          <cell r="A416" t="str">
            <v>413 Слойность</v>
          </cell>
        </row>
        <row r="417">
          <cell r="A417" t="str">
            <v>414 Смыв</v>
          </cell>
        </row>
        <row r="418">
          <cell r="A418" t="str">
            <v>415 Смысловое значение</v>
          </cell>
        </row>
        <row r="419">
          <cell r="A419" t="str">
            <v>416 со стороны однолапчатой проушины</v>
          </cell>
        </row>
        <row r="420">
          <cell r="A420" t="str">
            <v>417 Соединение</v>
          </cell>
        </row>
        <row r="421">
          <cell r="A421" t="str">
            <v>418 Соединитель</v>
          </cell>
        </row>
        <row r="422">
          <cell r="A422" t="str">
            <v>419 Сокет процессора</v>
          </cell>
        </row>
        <row r="423">
          <cell r="A423" t="str">
            <v>420 Сорбент</v>
          </cell>
        </row>
        <row r="424">
          <cell r="A424" t="str">
            <v>421 Состояние</v>
          </cell>
        </row>
        <row r="425">
          <cell r="A425" t="str">
            <v>422 Специальное исполнение (при его наличии)</v>
          </cell>
        </row>
        <row r="426">
          <cell r="A426" t="str">
            <v>423 Специфика</v>
          </cell>
        </row>
        <row r="427">
          <cell r="A427" t="str">
            <v>424 Сплав</v>
          </cell>
        </row>
        <row r="428">
          <cell r="A428" t="str">
            <v>425 Способ</v>
          </cell>
        </row>
        <row r="429">
          <cell r="A429" t="str">
            <v>426 Среда обитания</v>
          </cell>
        </row>
        <row r="430">
          <cell r="A430" t="str">
            <v>427 Среднее сечение провода (троса)</v>
          </cell>
        </row>
        <row r="431">
          <cell r="A431" t="str">
            <v>428 Среднее усиление подъёма</v>
          </cell>
        </row>
        <row r="432">
          <cell r="A432" t="str">
            <v>429 Средний наружный диметр (номинальный)</v>
          </cell>
        </row>
        <row r="433">
          <cell r="A433" t="str">
            <v>430 Средний срок службы</v>
          </cell>
        </row>
        <row r="434">
          <cell r="A434" t="str">
            <v>431 Стандарт</v>
          </cell>
        </row>
        <row r="435">
          <cell r="A435" t="str">
            <v>432 Стеклопакет</v>
          </cell>
        </row>
        <row r="436">
          <cell r="A436" t="str">
            <v>433 Степень</v>
          </cell>
        </row>
        <row r="437">
          <cell r="A437" t="str">
            <v>434 Стержень</v>
          </cell>
        </row>
        <row r="438">
          <cell r="A438" t="str">
            <v>435 Стойкость</v>
          </cell>
        </row>
        <row r="439">
          <cell r="A439" t="str">
            <v>436 Сторона</v>
          </cell>
        </row>
        <row r="440">
          <cell r="A440" t="str">
            <v>437 Строение</v>
          </cell>
        </row>
        <row r="441">
          <cell r="A441" t="str">
            <v>438 Структура</v>
          </cell>
        </row>
        <row r="442">
          <cell r="A442" t="str">
            <v>439 Ступень</v>
          </cell>
        </row>
        <row r="443">
          <cell r="A443" t="str">
            <v>440 Стыковочные узлы</v>
          </cell>
        </row>
        <row r="444">
          <cell r="A444" t="str">
            <v>441 Схемы включения</v>
          </cell>
        </row>
        <row r="445">
          <cell r="A445" t="str">
            <v>442 Сырье</v>
          </cell>
        </row>
        <row r="446">
          <cell r="A446" t="str">
            <v>443 Тара</v>
          </cell>
        </row>
        <row r="447">
          <cell r="A447" t="str">
            <v>444 Тариф</v>
          </cell>
        </row>
        <row r="448">
          <cell r="A448" t="str">
            <v>445 Тарность</v>
          </cell>
        </row>
        <row r="449">
          <cell r="A449" t="str">
            <v>446 Твердость</v>
          </cell>
        </row>
        <row r="450">
          <cell r="A450" t="str">
            <v>447 Текучесть</v>
          </cell>
        </row>
        <row r="451">
          <cell r="A451" t="str">
            <v>448 Теплоотдача</v>
          </cell>
        </row>
        <row r="452">
          <cell r="A452" t="str">
            <v>449 Теплопроводность</v>
          </cell>
        </row>
        <row r="453">
          <cell r="A453" t="str">
            <v>450 Теплопроизводительность</v>
          </cell>
        </row>
        <row r="454">
          <cell r="A454" t="str">
            <v>451 Теплостойкость</v>
          </cell>
        </row>
        <row r="455">
          <cell r="A455" t="str">
            <v>452 Теплота</v>
          </cell>
        </row>
        <row r="456">
          <cell r="A456" t="str">
            <v>453 Термическое состояние</v>
          </cell>
        </row>
        <row r="457">
          <cell r="A457" t="str">
            <v>454 Территория хождения</v>
          </cell>
        </row>
        <row r="458">
          <cell r="A458" t="str">
            <v>455 Техника, в которой выполнен портрет</v>
          </cell>
        </row>
        <row r="459">
          <cell r="A459" t="str">
            <v>456 Технические требования</v>
          </cell>
        </row>
        <row r="460">
          <cell r="A460" t="str">
            <v>457 Технические характеристики</v>
          </cell>
        </row>
        <row r="461">
          <cell r="A461" t="str">
            <v>458 Техническое исполнение</v>
          </cell>
        </row>
        <row r="462">
          <cell r="A462" t="str">
            <v>459 Технология</v>
          </cell>
        </row>
        <row r="463">
          <cell r="A463" t="str">
            <v>460 Технология доски интерактивной</v>
          </cell>
        </row>
        <row r="464">
          <cell r="A464" t="str">
            <v>461 Технология производства</v>
          </cell>
        </row>
        <row r="465">
          <cell r="A465" t="str">
            <v>462 Тип</v>
          </cell>
        </row>
        <row r="466">
          <cell r="A466" t="str">
            <v>463 Ткань</v>
          </cell>
        </row>
        <row r="467">
          <cell r="A467" t="str">
            <v>464 тонкость фильтрации</v>
          </cell>
        </row>
        <row r="468">
          <cell r="A468" t="str">
            <v>465 Топливо</v>
          </cell>
        </row>
        <row r="469">
          <cell r="A469" t="str">
            <v>466 Точность</v>
          </cell>
        </row>
        <row r="470">
          <cell r="A470" t="str">
            <v>467 Трансмиссия</v>
          </cell>
        </row>
        <row r="471">
          <cell r="A471" t="str">
            <v>468 ТУ</v>
          </cell>
        </row>
        <row r="472">
          <cell r="A472" t="str">
            <v>469 Тумба</v>
          </cell>
        </row>
        <row r="473">
          <cell r="A473" t="str">
            <v>470 Тяговое усиление</v>
          </cell>
        </row>
        <row r="474">
          <cell r="A474" t="str">
            <v>471 Увеличение</v>
          </cell>
        </row>
        <row r="475">
          <cell r="A475" t="str">
            <v>472 Увеличение зрительной трубы</v>
          </cell>
        </row>
        <row r="476">
          <cell r="A476" t="str">
            <v>473 Углерод</v>
          </cell>
        </row>
        <row r="477">
          <cell r="A477" t="str">
            <v>474 Угломер</v>
          </cell>
        </row>
        <row r="478">
          <cell r="A478" t="str">
            <v>475 Удерживающий момент</v>
          </cell>
        </row>
        <row r="479">
          <cell r="A479" t="str">
            <v>476 Узел герметизации</v>
          </cell>
        </row>
        <row r="480">
          <cell r="A480" t="str">
            <v>477 Украшение</v>
          </cell>
        </row>
        <row r="481">
          <cell r="A481" t="str">
            <v>478 Упаковка</v>
          </cell>
        </row>
        <row r="482">
          <cell r="A482" t="str">
            <v>479 Уплотнение</v>
          </cell>
        </row>
        <row r="483">
          <cell r="A483" t="str">
            <v>480 Управление</v>
          </cell>
        </row>
        <row r="484">
          <cell r="A484" t="str">
            <v>481 Уровень</v>
          </cell>
        </row>
        <row r="485">
          <cell r="A485" t="str">
            <v>482 Усилитель руля</v>
          </cell>
        </row>
        <row r="486">
          <cell r="A486" t="str">
            <v>483 Условия</v>
          </cell>
        </row>
        <row r="487">
          <cell r="A487" t="str">
            <v>484 Условный проход</v>
          </cell>
        </row>
        <row r="488">
          <cell r="A488" t="str">
            <v>485 Условный проход, мм</v>
          </cell>
        </row>
        <row r="489">
          <cell r="A489" t="str">
            <v>486 Устойчивость</v>
          </cell>
        </row>
        <row r="490">
          <cell r="A490" t="str">
            <v>487 Утеплитель</v>
          </cell>
        </row>
        <row r="491">
          <cell r="A491" t="str">
            <v>488 Учет</v>
          </cell>
        </row>
        <row r="492">
          <cell r="A492" t="str">
            <v>489 Фазы</v>
          </cell>
        </row>
        <row r="493">
          <cell r="A493" t="str">
            <v>490 Фактура</v>
          </cell>
        </row>
        <row r="494">
          <cell r="A494" t="str">
            <v>491 Фасовка</v>
          </cell>
        </row>
        <row r="495">
          <cell r="A495" t="str">
            <v>492 Фиксация</v>
          </cell>
        </row>
        <row r="496">
          <cell r="A496" t="str">
            <v>493 Фильтрация</v>
          </cell>
        </row>
        <row r="497">
          <cell r="A497" t="str">
            <v>494 Фильтрующая способность</v>
          </cell>
        </row>
        <row r="498">
          <cell r="A498" t="str">
            <v>495 Фокусное расстояние</v>
          </cell>
        </row>
        <row r="499">
          <cell r="A499" t="str">
            <v>496 Форма</v>
          </cell>
        </row>
        <row r="500">
          <cell r="A500" t="str">
            <v>497 Формат</v>
          </cell>
        </row>
        <row r="501">
          <cell r="A501" t="str">
            <v>498 формата foolscap</v>
          </cell>
        </row>
        <row r="502">
          <cell r="A502" t="str">
            <v>499 Формула</v>
          </cell>
        </row>
        <row r="503">
          <cell r="A503" t="str">
            <v>500 Форм-фактор</v>
          </cell>
        </row>
        <row r="504">
          <cell r="A504" t="str">
            <v>501 Формы перьев</v>
          </cell>
        </row>
        <row r="505">
          <cell r="A505" t="str">
            <v>502 Фракция</v>
          </cell>
        </row>
        <row r="506">
          <cell r="A506" t="str">
            <v>503 Функции</v>
          </cell>
        </row>
        <row r="507">
          <cell r="A507" t="str">
            <v>504 Функциональность</v>
          </cell>
        </row>
        <row r="508">
          <cell r="A508" t="str">
            <v>505 Характер движения</v>
          </cell>
        </row>
        <row r="509">
          <cell r="A509" t="str">
            <v>506 Характеристика</v>
          </cell>
        </row>
        <row r="510">
          <cell r="A510" t="str">
            <v>507 Хвостовик</v>
          </cell>
        </row>
        <row r="511">
          <cell r="A511" t="str">
            <v>508 Ход</v>
          </cell>
        </row>
        <row r="512">
          <cell r="A512" t="str">
            <v>509 Холодопроизводительность</v>
          </cell>
        </row>
        <row r="513">
          <cell r="A513" t="str">
            <v>510 Цветность</v>
          </cell>
        </row>
        <row r="514">
          <cell r="A514" t="str">
            <v>511 Цена деления</v>
          </cell>
        </row>
        <row r="515">
          <cell r="A515" t="str">
            <v>512 Центральный электрод</v>
          </cell>
        </row>
        <row r="516">
          <cell r="A516" t="str">
            <v>513 Цилиндр</v>
          </cell>
        </row>
        <row r="517">
          <cell r="A517" t="str">
            <v>514 Цоколь</v>
          </cell>
        </row>
        <row r="518">
          <cell r="A518" t="str">
            <v>515 Часть</v>
          </cell>
        </row>
        <row r="519">
          <cell r="A519" t="str">
            <v>516 Чертеж</v>
          </cell>
        </row>
        <row r="520">
          <cell r="A520" t="str">
            <v>517 Чипсет</v>
          </cell>
        </row>
        <row r="521">
          <cell r="A521" t="str">
            <v>518 Частота</v>
          </cell>
        </row>
        <row r="522">
          <cell r="A522" t="str">
            <v>519 Чувствительность</v>
          </cell>
        </row>
        <row r="523">
          <cell r="A523" t="str">
            <v>520 Шаг</v>
          </cell>
        </row>
        <row r="524">
          <cell r="A524" t="str">
            <v>521 Шапка</v>
          </cell>
        </row>
        <row r="525">
          <cell r="A525" t="str">
            <v>522 Шестерня</v>
          </cell>
        </row>
        <row r="526">
          <cell r="A526" t="str">
            <v>523 Шипованность</v>
          </cell>
        </row>
        <row r="527">
          <cell r="A527" t="str">
            <v>524 Широта</v>
          </cell>
        </row>
        <row r="528">
          <cell r="A528" t="str">
            <v>525 Эксплуатационный режим</v>
          </cell>
        </row>
        <row r="529">
          <cell r="A529" t="str">
            <v>526 Эксплуатация при t°</v>
          </cell>
        </row>
        <row r="530">
          <cell r="A530" t="str">
            <v>527 Электромагнит</v>
          </cell>
        </row>
        <row r="531">
          <cell r="A531" t="str">
            <v>528 Элемент</v>
          </cell>
        </row>
        <row r="532">
          <cell r="A532" t="str">
            <v>529 Энергия</v>
          </cell>
        </row>
        <row r="533">
          <cell r="A533" t="str">
            <v>530 Этажность</v>
          </cell>
        </row>
        <row r="534">
          <cell r="A534" t="str">
            <v>531 Язык</v>
          </cell>
        </row>
        <row r="535">
          <cell r="A535" t="str">
            <v>532 Яркость</v>
          </cell>
        </row>
      </sheetData>
      <sheetData sheetId="5"/>
      <sheetData sheetId="6"/>
      <sheetData sheetId="7"/>
      <sheetData sheetId="8"/>
      <sheetData sheetId="9">
        <row r="7">
          <cell r="A7" t="str">
            <v>KZ</v>
          </cell>
        </row>
        <row r="8">
          <cell r="A8" t="str">
            <v>RU</v>
          </cell>
        </row>
        <row r="9">
          <cell r="A9" t="str">
            <v>AD</v>
          </cell>
        </row>
        <row r="10">
          <cell r="A10" t="str">
            <v>EU</v>
          </cell>
        </row>
        <row r="11">
          <cell r="A11" t="str">
            <v>AE</v>
          </cell>
        </row>
        <row r="12">
          <cell r="A12" t="str">
            <v>AF</v>
          </cell>
        </row>
        <row r="13">
          <cell r="A13" t="str">
            <v>AG</v>
          </cell>
        </row>
        <row r="14">
          <cell r="A14" t="str">
            <v>AI</v>
          </cell>
        </row>
        <row r="15">
          <cell r="A15" t="str">
            <v>AL</v>
          </cell>
        </row>
        <row r="16">
          <cell r="A16" t="str">
            <v>AM</v>
          </cell>
        </row>
        <row r="17">
          <cell r="A17" t="str">
            <v>AO</v>
          </cell>
        </row>
        <row r="18">
          <cell r="A18" t="str">
            <v>AQ</v>
          </cell>
        </row>
        <row r="19">
          <cell r="A19" t="str">
            <v>AR</v>
          </cell>
        </row>
        <row r="20">
          <cell r="A20" t="str">
            <v>AS</v>
          </cell>
        </row>
        <row r="21">
          <cell r="A21" t="str">
            <v>AT</v>
          </cell>
        </row>
        <row r="22">
          <cell r="A22" t="str">
            <v>AU</v>
          </cell>
        </row>
        <row r="23">
          <cell r="A23" t="str">
            <v>AW</v>
          </cell>
        </row>
        <row r="24">
          <cell r="A24" t="str">
            <v>AX</v>
          </cell>
        </row>
        <row r="25">
          <cell r="A25" t="str">
            <v>AZ</v>
          </cell>
        </row>
        <row r="26">
          <cell r="A26" t="str">
            <v>BA</v>
          </cell>
        </row>
        <row r="27">
          <cell r="A27" t="str">
            <v>BB</v>
          </cell>
        </row>
        <row r="28">
          <cell r="A28" t="str">
            <v>BD</v>
          </cell>
        </row>
        <row r="29">
          <cell r="A29" t="str">
            <v>BE</v>
          </cell>
        </row>
        <row r="30">
          <cell r="A30" t="str">
            <v>BF</v>
          </cell>
        </row>
        <row r="31">
          <cell r="A31" t="str">
            <v>BG</v>
          </cell>
        </row>
        <row r="32">
          <cell r="A32" t="str">
            <v>BH</v>
          </cell>
        </row>
        <row r="33">
          <cell r="A33" t="str">
            <v>BI</v>
          </cell>
        </row>
        <row r="34">
          <cell r="A34" t="str">
            <v>BJ</v>
          </cell>
        </row>
        <row r="35">
          <cell r="A35" t="str">
            <v>BL</v>
          </cell>
        </row>
        <row r="36">
          <cell r="A36" t="str">
            <v>BM</v>
          </cell>
        </row>
        <row r="37">
          <cell r="A37" t="str">
            <v>BN</v>
          </cell>
        </row>
        <row r="38">
          <cell r="A38" t="str">
            <v>BO</v>
          </cell>
        </row>
        <row r="39">
          <cell r="A39" t="str">
            <v>BQ</v>
          </cell>
        </row>
        <row r="40">
          <cell r="A40" t="str">
            <v>BR</v>
          </cell>
        </row>
        <row r="41">
          <cell r="A41" t="str">
            <v>BS</v>
          </cell>
        </row>
        <row r="42">
          <cell r="A42" t="str">
            <v>BT</v>
          </cell>
        </row>
        <row r="43">
          <cell r="A43" t="str">
            <v>BV</v>
          </cell>
        </row>
        <row r="44">
          <cell r="A44" t="str">
            <v>BW</v>
          </cell>
        </row>
        <row r="45">
          <cell r="A45" t="str">
            <v>BY</v>
          </cell>
        </row>
        <row r="46">
          <cell r="A46" t="str">
            <v>BZ</v>
          </cell>
        </row>
        <row r="47">
          <cell r="A47" t="str">
            <v>CA</v>
          </cell>
        </row>
        <row r="48">
          <cell r="A48" t="str">
            <v>CC</v>
          </cell>
        </row>
        <row r="49">
          <cell r="A49" t="str">
            <v>CD</v>
          </cell>
        </row>
        <row r="50">
          <cell r="A50" t="str">
            <v>CF</v>
          </cell>
        </row>
        <row r="51">
          <cell r="A51" t="str">
            <v>CG</v>
          </cell>
        </row>
        <row r="52">
          <cell r="A52" t="str">
            <v>CH</v>
          </cell>
        </row>
        <row r="53">
          <cell r="A53" t="str">
            <v>CI</v>
          </cell>
        </row>
        <row r="54">
          <cell r="A54" t="str">
            <v>CK</v>
          </cell>
        </row>
        <row r="55">
          <cell r="A55" t="str">
            <v>CL</v>
          </cell>
        </row>
        <row r="56">
          <cell r="A56" t="str">
            <v>CM</v>
          </cell>
        </row>
        <row r="57">
          <cell r="A57" t="str">
            <v>CN</v>
          </cell>
        </row>
        <row r="58">
          <cell r="A58" t="str">
            <v>CO</v>
          </cell>
        </row>
        <row r="59">
          <cell r="A59" t="str">
            <v>CR</v>
          </cell>
        </row>
        <row r="60">
          <cell r="A60" t="str">
            <v>CU</v>
          </cell>
        </row>
        <row r="61">
          <cell r="A61" t="str">
            <v>CV</v>
          </cell>
        </row>
        <row r="62">
          <cell r="A62" t="str">
            <v>CW</v>
          </cell>
        </row>
        <row r="63">
          <cell r="A63" t="str">
            <v>CX</v>
          </cell>
        </row>
        <row r="64">
          <cell r="A64" t="str">
            <v>CY</v>
          </cell>
        </row>
        <row r="65">
          <cell r="A65" t="str">
            <v>CZ</v>
          </cell>
        </row>
        <row r="66">
          <cell r="A66" t="str">
            <v>DE</v>
          </cell>
        </row>
        <row r="67">
          <cell r="A67" t="str">
            <v>DJ</v>
          </cell>
        </row>
        <row r="68">
          <cell r="A68" t="str">
            <v>DK</v>
          </cell>
        </row>
        <row r="69">
          <cell r="A69" t="str">
            <v>DM</v>
          </cell>
        </row>
        <row r="70">
          <cell r="A70" t="str">
            <v>DO</v>
          </cell>
        </row>
        <row r="71">
          <cell r="A71" t="str">
            <v>DZ</v>
          </cell>
        </row>
        <row r="72">
          <cell r="A72" t="str">
            <v>EC</v>
          </cell>
        </row>
        <row r="73">
          <cell r="A73" t="str">
            <v>EE</v>
          </cell>
        </row>
        <row r="74">
          <cell r="A74" t="str">
            <v>EG</v>
          </cell>
        </row>
        <row r="75">
          <cell r="A75" t="str">
            <v>EH</v>
          </cell>
        </row>
        <row r="76">
          <cell r="A76" t="str">
            <v>ER</v>
          </cell>
        </row>
        <row r="77">
          <cell r="A77" t="str">
            <v>ES</v>
          </cell>
        </row>
        <row r="78">
          <cell r="A78" t="str">
            <v>ET</v>
          </cell>
        </row>
        <row r="79">
          <cell r="A79" t="str">
            <v>FI</v>
          </cell>
        </row>
        <row r="80">
          <cell r="A80" t="str">
            <v>FJ</v>
          </cell>
        </row>
        <row r="81">
          <cell r="A81" t="str">
            <v>FK</v>
          </cell>
        </row>
        <row r="82">
          <cell r="A82" t="str">
            <v>FM</v>
          </cell>
        </row>
        <row r="83">
          <cell r="A83" t="str">
            <v>FO</v>
          </cell>
        </row>
        <row r="84">
          <cell r="A84" t="str">
            <v>FR</v>
          </cell>
        </row>
        <row r="85">
          <cell r="A85" t="str">
            <v>GA</v>
          </cell>
        </row>
        <row r="86">
          <cell r="A86" t="str">
            <v>GB</v>
          </cell>
        </row>
        <row r="87">
          <cell r="A87" t="str">
            <v>GD</v>
          </cell>
        </row>
        <row r="88">
          <cell r="A88" t="str">
            <v>GE</v>
          </cell>
        </row>
        <row r="89">
          <cell r="A89" t="str">
            <v>GF</v>
          </cell>
        </row>
        <row r="90">
          <cell r="A90" t="str">
            <v>GG</v>
          </cell>
        </row>
        <row r="91">
          <cell r="A91" t="str">
            <v>GH</v>
          </cell>
        </row>
        <row r="92">
          <cell r="A92" t="str">
            <v>GI</v>
          </cell>
        </row>
        <row r="93">
          <cell r="A93" t="str">
            <v>GL</v>
          </cell>
        </row>
        <row r="94">
          <cell r="A94" t="str">
            <v>GM</v>
          </cell>
        </row>
        <row r="95">
          <cell r="A95" t="str">
            <v>GN</v>
          </cell>
        </row>
        <row r="96">
          <cell r="A96" t="str">
            <v>GP</v>
          </cell>
        </row>
        <row r="97">
          <cell r="A97" t="str">
            <v>GQ</v>
          </cell>
        </row>
        <row r="98">
          <cell r="A98" t="str">
            <v>GR</v>
          </cell>
        </row>
        <row r="99">
          <cell r="A99" t="str">
            <v>GS</v>
          </cell>
        </row>
        <row r="100">
          <cell r="A100" t="str">
            <v>GT</v>
          </cell>
        </row>
        <row r="101">
          <cell r="A101" t="str">
            <v>GU</v>
          </cell>
        </row>
        <row r="102">
          <cell r="A102" t="str">
            <v>GW</v>
          </cell>
        </row>
        <row r="103">
          <cell r="A103" t="str">
            <v>GY</v>
          </cell>
        </row>
        <row r="104">
          <cell r="A104" t="str">
            <v>HK</v>
          </cell>
        </row>
        <row r="105">
          <cell r="A105" t="str">
            <v>HM</v>
          </cell>
        </row>
        <row r="106">
          <cell r="A106" t="str">
            <v>HN</v>
          </cell>
        </row>
        <row r="107">
          <cell r="A107" t="str">
            <v>HR</v>
          </cell>
        </row>
        <row r="108">
          <cell r="A108" t="str">
            <v>HT</v>
          </cell>
        </row>
        <row r="109">
          <cell r="A109" t="str">
            <v>HU</v>
          </cell>
        </row>
        <row r="110">
          <cell r="A110" t="str">
            <v>ID</v>
          </cell>
        </row>
        <row r="111">
          <cell r="A111" t="str">
            <v>IE</v>
          </cell>
        </row>
        <row r="112">
          <cell r="A112" t="str">
            <v>IL</v>
          </cell>
        </row>
        <row r="113">
          <cell r="A113" t="str">
            <v>IM</v>
          </cell>
        </row>
        <row r="114">
          <cell r="A114" t="str">
            <v>IN</v>
          </cell>
        </row>
        <row r="115">
          <cell r="A115" t="str">
            <v>IO</v>
          </cell>
        </row>
        <row r="116">
          <cell r="A116" t="str">
            <v>IQ</v>
          </cell>
        </row>
        <row r="117">
          <cell r="A117" t="str">
            <v>IR</v>
          </cell>
        </row>
        <row r="118">
          <cell r="A118" t="str">
            <v>IS</v>
          </cell>
        </row>
        <row r="119">
          <cell r="A119" t="str">
            <v>IT</v>
          </cell>
        </row>
        <row r="120">
          <cell r="A120" t="str">
            <v>JE</v>
          </cell>
        </row>
        <row r="121">
          <cell r="A121" t="str">
            <v>JM</v>
          </cell>
        </row>
        <row r="122">
          <cell r="A122" t="str">
            <v>JO</v>
          </cell>
        </row>
        <row r="123">
          <cell r="A123" t="str">
            <v>JP</v>
          </cell>
        </row>
        <row r="124">
          <cell r="A124" t="str">
            <v>KE</v>
          </cell>
        </row>
        <row r="125">
          <cell r="A125" t="str">
            <v>KG</v>
          </cell>
        </row>
        <row r="126">
          <cell r="A126" t="str">
            <v>KH</v>
          </cell>
        </row>
        <row r="127">
          <cell r="A127" t="str">
            <v>KI</v>
          </cell>
        </row>
        <row r="128">
          <cell r="A128" t="str">
            <v>KM</v>
          </cell>
        </row>
        <row r="129">
          <cell r="A129" t="str">
            <v>KN</v>
          </cell>
        </row>
        <row r="130">
          <cell r="A130" t="str">
            <v>KP</v>
          </cell>
        </row>
        <row r="131">
          <cell r="A131" t="str">
            <v>KR</v>
          </cell>
        </row>
        <row r="132">
          <cell r="A132" t="str">
            <v>KW</v>
          </cell>
        </row>
        <row r="133">
          <cell r="A133" t="str">
            <v>KY</v>
          </cell>
        </row>
        <row r="134">
          <cell r="A134" t="str">
            <v>LA</v>
          </cell>
        </row>
        <row r="135">
          <cell r="A135" t="str">
            <v>LB</v>
          </cell>
        </row>
        <row r="136">
          <cell r="A136" t="str">
            <v>LC</v>
          </cell>
        </row>
        <row r="137">
          <cell r="A137" t="str">
            <v>LI</v>
          </cell>
        </row>
        <row r="138">
          <cell r="A138" t="str">
            <v>LK</v>
          </cell>
        </row>
        <row r="139">
          <cell r="A139" t="str">
            <v>LR</v>
          </cell>
        </row>
        <row r="140">
          <cell r="A140" t="str">
            <v>LS</v>
          </cell>
        </row>
        <row r="141">
          <cell r="A141" t="str">
            <v>LT</v>
          </cell>
        </row>
        <row r="142">
          <cell r="A142" t="str">
            <v>LU</v>
          </cell>
        </row>
        <row r="143">
          <cell r="A143" t="str">
            <v>LV</v>
          </cell>
        </row>
        <row r="144">
          <cell r="A144" t="str">
            <v>LY</v>
          </cell>
        </row>
        <row r="145">
          <cell r="A145" t="str">
            <v>MA</v>
          </cell>
        </row>
        <row r="146">
          <cell r="A146" t="str">
            <v>MC</v>
          </cell>
        </row>
        <row r="147">
          <cell r="A147" t="str">
            <v>MD</v>
          </cell>
        </row>
        <row r="148">
          <cell r="A148" t="str">
            <v>ME</v>
          </cell>
        </row>
        <row r="149">
          <cell r="A149" t="str">
            <v>MF</v>
          </cell>
        </row>
        <row r="150">
          <cell r="A150" t="str">
            <v>MG</v>
          </cell>
        </row>
        <row r="151">
          <cell r="A151" t="str">
            <v>MH</v>
          </cell>
        </row>
        <row r="152">
          <cell r="A152" t="str">
            <v>MK</v>
          </cell>
        </row>
        <row r="153">
          <cell r="A153" t="str">
            <v>ML</v>
          </cell>
        </row>
        <row r="154">
          <cell r="A154" t="str">
            <v>MM</v>
          </cell>
        </row>
        <row r="155">
          <cell r="A155" t="str">
            <v>MN</v>
          </cell>
        </row>
        <row r="156">
          <cell r="A156" t="str">
            <v>MO</v>
          </cell>
        </row>
        <row r="157">
          <cell r="A157" t="str">
            <v>MP</v>
          </cell>
        </row>
        <row r="158">
          <cell r="A158" t="str">
            <v>MQ</v>
          </cell>
        </row>
        <row r="159">
          <cell r="A159" t="str">
            <v>MR</v>
          </cell>
        </row>
        <row r="160">
          <cell r="A160" t="str">
            <v>MS</v>
          </cell>
        </row>
        <row r="161">
          <cell r="A161" t="str">
            <v>MT</v>
          </cell>
        </row>
        <row r="162">
          <cell r="A162" t="str">
            <v>MU</v>
          </cell>
        </row>
        <row r="163">
          <cell r="A163" t="str">
            <v>MV</v>
          </cell>
        </row>
        <row r="164">
          <cell r="A164" t="str">
            <v>MW</v>
          </cell>
        </row>
        <row r="165">
          <cell r="A165" t="str">
            <v>MX</v>
          </cell>
        </row>
        <row r="166">
          <cell r="A166" t="str">
            <v>MY</v>
          </cell>
        </row>
        <row r="167">
          <cell r="A167" t="str">
            <v>MZ</v>
          </cell>
        </row>
        <row r="168">
          <cell r="A168" t="str">
            <v>NA</v>
          </cell>
        </row>
        <row r="169">
          <cell r="A169" t="str">
            <v>NC</v>
          </cell>
        </row>
        <row r="170">
          <cell r="A170" t="str">
            <v>NE</v>
          </cell>
        </row>
        <row r="171">
          <cell r="A171" t="str">
            <v>NF</v>
          </cell>
        </row>
        <row r="172">
          <cell r="A172" t="str">
            <v>NG</v>
          </cell>
        </row>
        <row r="173">
          <cell r="A173" t="str">
            <v>NI</v>
          </cell>
        </row>
        <row r="174">
          <cell r="A174" t="str">
            <v>NL</v>
          </cell>
        </row>
        <row r="175">
          <cell r="A175" t="str">
            <v>NO</v>
          </cell>
        </row>
        <row r="176">
          <cell r="A176" t="str">
            <v>NP</v>
          </cell>
        </row>
        <row r="177">
          <cell r="A177" t="str">
            <v>NR</v>
          </cell>
        </row>
        <row r="178">
          <cell r="A178" t="str">
            <v>NU</v>
          </cell>
        </row>
        <row r="179">
          <cell r="A179" t="str">
            <v>NZ</v>
          </cell>
        </row>
        <row r="180">
          <cell r="A180" t="str">
            <v>OM</v>
          </cell>
        </row>
        <row r="181">
          <cell r="A181" t="str">
            <v>PA</v>
          </cell>
        </row>
        <row r="182">
          <cell r="A182" t="str">
            <v>PE</v>
          </cell>
        </row>
        <row r="183">
          <cell r="A183" t="str">
            <v>PF</v>
          </cell>
        </row>
        <row r="184">
          <cell r="A184" t="str">
            <v>PG</v>
          </cell>
        </row>
        <row r="185">
          <cell r="A185" t="str">
            <v>PH</v>
          </cell>
        </row>
        <row r="186">
          <cell r="A186" t="str">
            <v>PK</v>
          </cell>
        </row>
        <row r="187">
          <cell r="A187" t="str">
            <v>PL</v>
          </cell>
        </row>
        <row r="188">
          <cell r="A188" t="str">
            <v>PM</v>
          </cell>
        </row>
        <row r="189">
          <cell r="A189" t="str">
            <v>PN</v>
          </cell>
        </row>
        <row r="190">
          <cell r="A190" t="str">
            <v>PR</v>
          </cell>
        </row>
        <row r="191">
          <cell r="A191" t="str">
            <v>PS</v>
          </cell>
        </row>
        <row r="192">
          <cell r="A192" t="str">
            <v>PT</v>
          </cell>
        </row>
        <row r="193">
          <cell r="A193" t="str">
            <v>PW</v>
          </cell>
        </row>
        <row r="194">
          <cell r="A194" t="str">
            <v>PY</v>
          </cell>
        </row>
        <row r="195">
          <cell r="A195" t="str">
            <v>QA</v>
          </cell>
        </row>
        <row r="196">
          <cell r="A196" t="str">
            <v>RE</v>
          </cell>
        </row>
        <row r="197">
          <cell r="A197" t="str">
            <v>RO</v>
          </cell>
        </row>
        <row r="198">
          <cell r="A198" t="str">
            <v>RS</v>
          </cell>
        </row>
        <row r="199">
          <cell r="A199" t="str">
            <v>RW</v>
          </cell>
        </row>
        <row r="200">
          <cell r="A200" t="str">
            <v>SA</v>
          </cell>
        </row>
        <row r="201">
          <cell r="A201" t="str">
            <v>SB</v>
          </cell>
        </row>
        <row r="202">
          <cell r="A202" t="str">
            <v>SC</v>
          </cell>
        </row>
        <row r="203">
          <cell r="A203" t="str">
            <v>SD</v>
          </cell>
        </row>
        <row r="204">
          <cell r="A204" t="str">
            <v>SE</v>
          </cell>
        </row>
        <row r="205">
          <cell r="A205" t="str">
            <v>SG</v>
          </cell>
        </row>
        <row r="206">
          <cell r="A206" t="str">
            <v>SH</v>
          </cell>
        </row>
        <row r="207">
          <cell r="A207" t="str">
            <v>SI</v>
          </cell>
        </row>
        <row r="208">
          <cell r="A208" t="str">
            <v>SJ</v>
          </cell>
        </row>
        <row r="209">
          <cell r="A209" t="str">
            <v>SK</v>
          </cell>
        </row>
        <row r="210">
          <cell r="A210" t="str">
            <v>SL</v>
          </cell>
        </row>
        <row r="211">
          <cell r="A211" t="str">
            <v>SM</v>
          </cell>
        </row>
        <row r="212">
          <cell r="A212" t="str">
            <v>SN</v>
          </cell>
        </row>
        <row r="213">
          <cell r="A213" t="str">
            <v>SO</v>
          </cell>
        </row>
        <row r="214">
          <cell r="A214" t="str">
            <v>SR</v>
          </cell>
        </row>
        <row r="215">
          <cell r="A215" t="str">
            <v>ST</v>
          </cell>
        </row>
        <row r="216">
          <cell r="A216" t="str">
            <v>SV</v>
          </cell>
        </row>
        <row r="217">
          <cell r="A217" t="str">
            <v>SX</v>
          </cell>
        </row>
        <row r="218">
          <cell r="A218" t="str">
            <v>SY</v>
          </cell>
        </row>
        <row r="219">
          <cell r="A219" t="str">
            <v>SZ</v>
          </cell>
        </row>
        <row r="220">
          <cell r="A220" t="str">
            <v>TC</v>
          </cell>
        </row>
        <row r="221">
          <cell r="A221" t="str">
            <v>TD</v>
          </cell>
        </row>
        <row r="222">
          <cell r="A222" t="str">
            <v>TF</v>
          </cell>
        </row>
        <row r="223">
          <cell r="A223" t="str">
            <v>TG</v>
          </cell>
        </row>
        <row r="224">
          <cell r="A224" t="str">
            <v>TH</v>
          </cell>
        </row>
        <row r="225">
          <cell r="A225" t="str">
            <v>TJ</v>
          </cell>
        </row>
        <row r="226">
          <cell r="A226" t="str">
            <v>TK</v>
          </cell>
        </row>
        <row r="227">
          <cell r="A227" t="str">
            <v>TL</v>
          </cell>
        </row>
        <row r="228">
          <cell r="A228" t="str">
            <v>TM</v>
          </cell>
        </row>
        <row r="229">
          <cell r="A229" t="str">
            <v>TN</v>
          </cell>
        </row>
        <row r="230">
          <cell r="A230" t="str">
            <v>TO</v>
          </cell>
        </row>
        <row r="231">
          <cell r="A231" t="str">
            <v>TR</v>
          </cell>
        </row>
        <row r="232">
          <cell r="A232" t="str">
            <v>TT</v>
          </cell>
        </row>
        <row r="233">
          <cell r="A233" t="str">
            <v>TV</v>
          </cell>
        </row>
        <row r="234">
          <cell r="A234" t="str">
            <v>TW</v>
          </cell>
        </row>
        <row r="235">
          <cell r="A235" t="str">
            <v>TZ</v>
          </cell>
        </row>
        <row r="236">
          <cell r="A236" t="str">
            <v>UA</v>
          </cell>
        </row>
        <row r="237">
          <cell r="A237" t="str">
            <v>UG</v>
          </cell>
        </row>
        <row r="238">
          <cell r="A238" t="str">
            <v>UM</v>
          </cell>
        </row>
        <row r="239">
          <cell r="A239" t="str">
            <v>US</v>
          </cell>
        </row>
        <row r="240">
          <cell r="A240" t="str">
            <v>UY</v>
          </cell>
        </row>
        <row r="241">
          <cell r="A241" t="str">
            <v>UZ</v>
          </cell>
        </row>
        <row r="242">
          <cell r="A242" t="str">
            <v>VA</v>
          </cell>
        </row>
        <row r="243">
          <cell r="A243" t="str">
            <v>VC</v>
          </cell>
        </row>
        <row r="244">
          <cell r="A244" t="str">
            <v>VE</v>
          </cell>
        </row>
        <row r="245">
          <cell r="A245" t="str">
            <v>VG</v>
          </cell>
        </row>
        <row r="246">
          <cell r="A246" t="str">
            <v>VI</v>
          </cell>
        </row>
        <row r="247">
          <cell r="A247" t="str">
            <v>VN</v>
          </cell>
        </row>
        <row r="248">
          <cell r="A248" t="str">
            <v>VU</v>
          </cell>
        </row>
        <row r="249">
          <cell r="A249" t="str">
            <v>WF</v>
          </cell>
        </row>
        <row r="250">
          <cell r="A250" t="str">
            <v>WS</v>
          </cell>
        </row>
        <row r="251">
          <cell r="A251" t="str">
            <v>YE</v>
          </cell>
        </row>
        <row r="252">
          <cell r="A252" t="str">
            <v>YT</v>
          </cell>
        </row>
        <row r="253">
          <cell r="A253" t="str">
            <v>ZA</v>
          </cell>
        </row>
        <row r="254">
          <cell r="A254" t="str">
            <v>ZM</v>
          </cell>
        </row>
        <row r="255">
          <cell r="A255" t="str">
            <v>ZW</v>
          </cell>
        </row>
      </sheetData>
      <sheetData sheetId="10">
        <row r="4">
          <cell r="A4" t="str">
            <v>EXW</v>
          </cell>
        </row>
        <row r="5">
          <cell r="A5" t="str">
            <v>FCA</v>
          </cell>
        </row>
        <row r="6">
          <cell r="A6" t="str">
            <v>CPT</v>
          </cell>
        </row>
        <row r="7">
          <cell r="A7" t="str">
            <v>CIP</v>
          </cell>
        </row>
        <row r="8">
          <cell r="A8" t="str">
            <v>DAT</v>
          </cell>
        </row>
        <row r="9">
          <cell r="A9" t="str">
            <v>DAP</v>
          </cell>
        </row>
        <row r="10">
          <cell r="A10" t="str">
            <v>DDP</v>
          </cell>
        </row>
        <row r="11">
          <cell r="A11" t="str">
            <v>FAS</v>
          </cell>
        </row>
        <row r="12">
          <cell r="A12" t="str">
            <v>FOB</v>
          </cell>
        </row>
        <row r="13">
          <cell r="A13" t="str">
            <v>CFR</v>
          </cell>
        </row>
        <row r="14">
          <cell r="A14" t="str">
            <v>CIF</v>
          </cell>
        </row>
      </sheetData>
      <sheetData sheetId="11">
        <row r="2">
          <cell r="B2" t="str">
            <v>Календарные</v>
          </cell>
        </row>
        <row r="3">
          <cell r="B3" t="str">
            <v>Рабочие</v>
          </cell>
        </row>
      </sheetData>
      <sheetData sheetId="12"/>
      <sheetData sheetId="13"/>
      <sheetData sheetId="14">
        <row r="3">
          <cell r="B3" t="str">
            <v>С НДС</v>
          </cell>
        </row>
        <row r="4">
          <cell r="B4" t="str">
            <v>Без НДС</v>
          </cell>
        </row>
        <row r="5">
          <cell r="B5" t="str">
            <v>НДС 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ПЗ"/>
      <sheetName val="ОП"/>
    </sheetNames>
    <sheetDataSet>
      <sheetData sheetId="0"/>
      <sheetData sheetId="1">
        <row r="11">
          <cell r="G11">
            <v>631010000</v>
          </cell>
          <cell r="H11" t="str">
            <v>пр.Абая,102, корпус №38</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D8920-3AB8-4AF7-88E5-5DF439997130}">
  <dimension ref="A1:AT79"/>
  <sheetViews>
    <sheetView tabSelected="1" zoomScale="85" zoomScaleNormal="85" workbookViewId="0">
      <pane xSplit="4" ySplit="1" topLeftCell="E2" activePane="bottomRight" state="frozen"/>
      <selection pane="topRight" activeCell="E1" sqref="E1"/>
      <selection pane="bottomLeft" activeCell="A2" sqref="A2"/>
      <selection pane="bottomRight" activeCell="D11" sqref="D11"/>
    </sheetView>
  </sheetViews>
  <sheetFormatPr defaultColWidth="9.140625" defaultRowHeight="12.75" x14ac:dyDescent="0.25"/>
  <cols>
    <col min="1" max="1" width="15.5703125" style="1" customWidth="1"/>
    <col min="2" max="2" width="5.7109375" style="1" customWidth="1"/>
    <col min="3" max="3" width="21" style="1" customWidth="1"/>
    <col min="4" max="4" width="15.7109375" style="1" customWidth="1"/>
    <col min="5" max="5" width="42.140625" style="1" customWidth="1"/>
    <col min="6" max="6" width="11.7109375" style="1" customWidth="1"/>
    <col min="7" max="7" width="12.7109375" style="1" customWidth="1"/>
    <col min="8" max="8" width="22.5703125" style="1" customWidth="1"/>
    <col min="9" max="9" width="12" style="2" customWidth="1"/>
    <col min="10" max="10" width="10.7109375" style="1" customWidth="1"/>
    <col min="11" max="11" width="12.7109375" style="1" customWidth="1"/>
    <col min="12" max="12" width="31.7109375" style="1" customWidth="1"/>
    <col min="13" max="14" width="10.7109375" style="1" customWidth="1"/>
    <col min="15" max="15" width="13" style="1" customWidth="1"/>
    <col min="16" max="21" width="10.7109375" style="1" customWidth="1"/>
    <col min="22" max="22" width="15.140625" style="1" customWidth="1"/>
    <col min="23" max="23" width="10.7109375" style="1" customWidth="1"/>
    <col min="24" max="24" width="14.7109375" style="1" customWidth="1"/>
    <col min="25" max="27" width="18.7109375" style="1" customWidth="1"/>
    <col min="28" max="28" width="14.7109375" style="1" customWidth="1"/>
    <col min="29" max="30" width="17.7109375" style="1" customWidth="1"/>
    <col min="31" max="31" width="18.140625" style="1" customWidth="1"/>
    <col min="32" max="32" width="18" style="1" customWidth="1"/>
    <col min="33" max="33" width="28.7109375" style="1" customWidth="1"/>
    <col min="34" max="35" width="15.7109375" style="1" customWidth="1"/>
    <col min="36" max="36" width="29.140625" style="1" customWidth="1"/>
    <col min="37" max="45" width="15.7109375" style="1" customWidth="1"/>
    <col min="46" max="16384" width="9.140625" style="1"/>
  </cols>
  <sheetData>
    <row r="1" spans="1:45" x14ac:dyDescent="0.25">
      <c r="A1" s="48"/>
      <c r="B1" s="48"/>
      <c r="C1" s="48"/>
      <c r="D1" s="106" t="s">
        <v>200</v>
      </c>
      <c r="E1" s="106"/>
      <c r="F1" s="106"/>
      <c r="G1" s="106"/>
      <c r="H1" s="106"/>
      <c r="I1" s="107"/>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48"/>
      <c r="AL1" s="48"/>
      <c r="AM1" s="48"/>
      <c r="AN1" s="48"/>
      <c r="AO1" s="48"/>
      <c r="AP1" s="48"/>
      <c r="AQ1" s="48"/>
      <c r="AR1" s="48"/>
      <c r="AS1" s="48"/>
    </row>
    <row r="2" spans="1:45" x14ac:dyDescent="0.25">
      <c r="A2" s="48"/>
      <c r="B2" s="48"/>
      <c r="C2" s="48"/>
      <c r="D2" s="13"/>
      <c r="E2" s="83" t="s">
        <v>204</v>
      </c>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48"/>
      <c r="AL2" s="48"/>
      <c r="AM2" s="48"/>
      <c r="AN2" s="48"/>
      <c r="AO2" s="48"/>
      <c r="AP2" s="48"/>
      <c r="AQ2" s="48"/>
      <c r="AR2" s="48"/>
      <c r="AS2" s="48"/>
    </row>
    <row r="3" spans="1:45" x14ac:dyDescent="0.25">
      <c r="A3" s="48"/>
      <c r="B3" s="48"/>
      <c r="C3" s="48"/>
      <c r="D3" s="48"/>
      <c r="E3" s="84" t="s">
        <v>425</v>
      </c>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row>
    <row r="4" spans="1:45" x14ac:dyDescent="0.25">
      <c r="A4" s="108" t="s">
        <v>0</v>
      </c>
      <c r="B4" s="108" t="s">
        <v>1</v>
      </c>
      <c r="C4" s="109" t="s">
        <v>2</v>
      </c>
      <c r="D4" s="108" t="s">
        <v>3</v>
      </c>
      <c r="E4" s="108" t="s">
        <v>4</v>
      </c>
      <c r="F4" s="108" t="s">
        <v>5</v>
      </c>
      <c r="G4" s="108" t="s">
        <v>6</v>
      </c>
      <c r="H4" s="108" t="s">
        <v>7</v>
      </c>
      <c r="I4" s="108" t="s">
        <v>8</v>
      </c>
      <c r="J4" s="108" t="s">
        <v>9</v>
      </c>
      <c r="K4" s="108" t="s">
        <v>10</v>
      </c>
      <c r="L4" s="108" t="s">
        <v>11</v>
      </c>
      <c r="M4" s="108" t="s">
        <v>12</v>
      </c>
      <c r="N4" s="108" t="s">
        <v>197</v>
      </c>
      <c r="O4" s="108"/>
      <c r="P4" s="108"/>
      <c r="Q4" s="108"/>
      <c r="R4" s="108"/>
      <c r="S4" s="108" t="s">
        <v>13</v>
      </c>
      <c r="T4" s="108"/>
      <c r="U4" s="108"/>
      <c r="V4" s="108" t="s">
        <v>14</v>
      </c>
      <c r="W4" s="108" t="s">
        <v>15</v>
      </c>
      <c r="X4" s="110" t="s">
        <v>16</v>
      </c>
      <c r="Y4" s="110"/>
      <c r="Z4" s="110"/>
      <c r="AA4" s="110"/>
      <c r="AB4" s="110" t="s">
        <v>17</v>
      </c>
      <c r="AC4" s="110"/>
      <c r="AD4" s="110"/>
      <c r="AE4" s="108" t="s">
        <v>18</v>
      </c>
      <c r="AF4" s="108" t="s">
        <v>19</v>
      </c>
      <c r="AG4" s="108"/>
      <c r="AH4" s="108" t="s">
        <v>20</v>
      </c>
      <c r="AI4" s="108"/>
      <c r="AJ4" s="108"/>
      <c r="AK4" s="108"/>
      <c r="AL4" s="108"/>
      <c r="AM4" s="108"/>
      <c r="AN4" s="108"/>
      <c r="AO4" s="108"/>
      <c r="AP4" s="108"/>
      <c r="AQ4" s="108"/>
      <c r="AR4" s="108"/>
      <c r="AS4" s="108"/>
    </row>
    <row r="5" spans="1:45" ht="38.25" x14ac:dyDescent="0.25">
      <c r="A5" s="108"/>
      <c r="B5" s="108"/>
      <c r="C5" s="109"/>
      <c r="D5" s="108"/>
      <c r="E5" s="108"/>
      <c r="F5" s="108"/>
      <c r="G5" s="108"/>
      <c r="H5" s="108"/>
      <c r="I5" s="108"/>
      <c r="J5" s="108"/>
      <c r="K5" s="108"/>
      <c r="L5" s="108"/>
      <c r="M5" s="108"/>
      <c r="N5" s="108" t="s">
        <v>21</v>
      </c>
      <c r="O5" s="108"/>
      <c r="P5" s="85" t="s">
        <v>22</v>
      </c>
      <c r="Q5" s="108" t="s">
        <v>23</v>
      </c>
      <c r="R5" s="108"/>
      <c r="S5" s="108"/>
      <c r="T5" s="108"/>
      <c r="U5" s="108"/>
      <c r="V5" s="108"/>
      <c r="W5" s="108"/>
      <c r="X5" s="108" t="s">
        <v>24</v>
      </c>
      <c r="Y5" s="108" t="s">
        <v>25</v>
      </c>
      <c r="Z5" s="108" t="s">
        <v>26</v>
      </c>
      <c r="AA5" s="108" t="s">
        <v>27</v>
      </c>
      <c r="AB5" s="108" t="s">
        <v>24</v>
      </c>
      <c r="AC5" s="108" t="s">
        <v>26</v>
      </c>
      <c r="AD5" s="108" t="s">
        <v>27</v>
      </c>
      <c r="AE5" s="108"/>
      <c r="AF5" s="108" t="s">
        <v>28</v>
      </c>
      <c r="AG5" s="108" t="s">
        <v>29</v>
      </c>
      <c r="AH5" s="108" t="s">
        <v>30</v>
      </c>
      <c r="AI5" s="108"/>
      <c r="AJ5" s="108"/>
      <c r="AK5" s="108" t="s">
        <v>31</v>
      </c>
      <c r="AL5" s="108"/>
      <c r="AM5" s="108"/>
      <c r="AN5" s="108" t="s">
        <v>32</v>
      </c>
      <c r="AO5" s="108"/>
      <c r="AP5" s="108"/>
      <c r="AQ5" s="108" t="s">
        <v>33</v>
      </c>
      <c r="AR5" s="108"/>
      <c r="AS5" s="108"/>
    </row>
    <row r="6" spans="1:45" ht="43.5" customHeight="1" x14ac:dyDescent="0.25">
      <c r="A6" s="108"/>
      <c r="B6" s="108"/>
      <c r="C6" s="109"/>
      <c r="D6" s="108"/>
      <c r="E6" s="108"/>
      <c r="F6" s="108"/>
      <c r="G6" s="108"/>
      <c r="H6" s="108"/>
      <c r="I6" s="108"/>
      <c r="J6" s="108"/>
      <c r="K6" s="108"/>
      <c r="L6" s="108"/>
      <c r="M6" s="108"/>
      <c r="N6" s="85" t="s">
        <v>34</v>
      </c>
      <c r="O6" s="85" t="s">
        <v>35</v>
      </c>
      <c r="P6" s="85" t="s">
        <v>36</v>
      </c>
      <c r="Q6" s="85" t="s">
        <v>37</v>
      </c>
      <c r="R6" s="85" t="s">
        <v>36</v>
      </c>
      <c r="S6" s="85" t="s">
        <v>38</v>
      </c>
      <c r="T6" s="85" t="s">
        <v>39</v>
      </c>
      <c r="U6" s="85" t="s">
        <v>40</v>
      </c>
      <c r="V6" s="108"/>
      <c r="W6" s="108"/>
      <c r="X6" s="108"/>
      <c r="Y6" s="108"/>
      <c r="Z6" s="108"/>
      <c r="AA6" s="108"/>
      <c r="AB6" s="108"/>
      <c r="AC6" s="108"/>
      <c r="AD6" s="108"/>
      <c r="AE6" s="108"/>
      <c r="AF6" s="108"/>
      <c r="AG6" s="108"/>
      <c r="AH6" s="85" t="s">
        <v>41</v>
      </c>
      <c r="AI6" s="85" t="s">
        <v>42</v>
      </c>
      <c r="AJ6" s="85" t="s">
        <v>43</v>
      </c>
      <c r="AK6" s="85" t="s">
        <v>41</v>
      </c>
      <c r="AL6" s="85" t="s">
        <v>42</v>
      </c>
      <c r="AM6" s="85" t="s">
        <v>43</v>
      </c>
      <c r="AN6" s="85" t="s">
        <v>41</v>
      </c>
      <c r="AO6" s="85" t="s">
        <v>42</v>
      </c>
      <c r="AP6" s="85" t="s">
        <v>43</v>
      </c>
      <c r="AQ6" s="85" t="s">
        <v>41</v>
      </c>
      <c r="AR6" s="85" t="s">
        <v>42</v>
      </c>
      <c r="AS6" s="85" t="s">
        <v>43</v>
      </c>
    </row>
    <row r="7" spans="1:45" ht="22.5" customHeight="1" x14ac:dyDescent="0.25">
      <c r="A7" s="86">
        <f>COLUMN()</f>
        <v>1</v>
      </c>
      <c r="B7" s="86">
        <f>COLUMN()</f>
        <v>2</v>
      </c>
      <c r="C7" s="86">
        <f>COLUMN()</f>
        <v>3</v>
      </c>
      <c r="D7" s="86">
        <f>COLUMN()</f>
        <v>4</v>
      </c>
      <c r="E7" s="86">
        <f>COLUMN()</f>
        <v>5</v>
      </c>
      <c r="F7" s="86">
        <f>COLUMN()</f>
        <v>6</v>
      </c>
      <c r="G7" s="86">
        <f>COLUMN()</f>
        <v>7</v>
      </c>
      <c r="H7" s="86">
        <f>COLUMN()</f>
        <v>8</v>
      </c>
      <c r="I7" s="85">
        <f>COLUMN()</f>
        <v>9</v>
      </c>
      <c r="J7" s="86">
        <f>COLUMN()</f>
        <v>10</v>
      </c>
      <c r="K7" s="86">
        <f>COLUMN()</f>
        <v>11</v>
      </c>
      <c r="L7" s="86">
        <f>COLUMN()</f>
        <v>12</v>
      </c>
      <c r="M7" s="86">
        <f>COLUMN()</f>
        <v>13</v>
      </c>
      <c r="N7" s="86">
        <f>COLUMN()</f>
        <v>14</v>
      </c>
      <c r="O7" s="86">
        <f>COLUMN()</f>
        <v>15</v>
      </c>
      <c r="P7" s="86">
        <f>COLUMN()</f>
        <v>16</v>
      </c>
      <c r="Q7" s="86">
        <f>COLUMN()</f>
        <v>17</v>
      </c>
      <c r="R7" s="86">
        <f>COLUMN()</f>
        <v>18</v>
      </c>
      <c r="S7" s="86">
        <f>COLUMN()</f>
        <v>19</v>
      </c>
      <c r="T7" s="86">
        <f>COLUMN()</f>
        <v>20</v>
      </c>
      <c r="U7" s="86">
        <f>COLUMN()</f>
        <v>21</v>
      </c>
      <c r="V7" s="86">
        <f>COLUMN()</f>
        <v>22</v>
      </c>
      <c r="W7" s="86">
        <f>COLUMN()</f>
        <v>23</v>
      </c>
      <c r="X7" s="86">
        <f>COLUMN()</f>
        <v>24</v>
      </c>
      <c r="Y7" s="86">
        <f>COLUMN()</f>
        <v>25</v>
      </c>
      <c r="Z7" s="86">
        <f>COLUMN()</f>
        <v>26</v>
      </c>
      <c r="AA7" s="86">
        <f>COLUMN()</f>
        <v>27</v>
      </c>
      <c r="AB7" s="86">
        <f>COLUMN()</f>
        <v>28</v>
      </c>
      <c r="AC7" s="86">
        <f>COLUMN()</f>
        <v>29</v>
      </c>
      <c r="AD7" s="86">
        <f>COLUMN()</f>
        <v>30</v>
      </c>
      <c r="AE7" s="86">
        <f>COLUMN()</f>
        <v>31</v>
      </c>
      <c r="AF7" s="86">
        <f>COLUMN()</f>
        <v>32</v>
      </c>
      <c r="AG7" s="86">
        <f>COLUMN()</f>
        <v>33</v>
      </c>
      <c r="AH7" s="86">
        <f>COLUMN()</f>
        <v>34</v>
      </c>
      <c r="AI7" s="86">
        <f>COLUMN()</f>
        <v>35</v>
      </c>
      <c r="AJ7" s="86">
        <f>COLUMN()</f>
        <v>36</v>
      </c>
      <c r="AK7" s="86">
        <f>COLUMN()</f>
        <v>37</v>
      </c>
      <c r="AL7" s="86">
        <f>COLUMN()</f>
        <v>38</v>
      </c>
      <c r="AM7" s="86">
        <f>COLUMN()</f>
        <v>39</v>
      </c>
      <c r="AN7" s="86">
        <f>COLUMN()</f>
        <v>40</v>
      </c>
      <c r="AO7" s="86">
        <f>COLUMN()</f>
        <v>41</v>
      </c>
      <c r="AP7" s="86">
        <f>COLUMN()</f>
        <v>42</v>
      </c>
      <c r="AQ7" s="86">
        <f>COLUMN()</f>
        <v>43</v>
      </c>
      <c r="AR7" s="86">
        <f>COLUMN()</f>
        <v>44</v>
      </c>
      <c r="AS7" s="86">
        <f>COLUMN()</f>
        <v>45</v>
      </c>
    </row>
    <row r="8" spans="1:45" s="13" customFormat="1" ht="27" customHeight="1" x14ac:dyDescent="0.25">
      <c r="A8" s="4" t="s">
        <v>177</v>
      </c>
      <c r="B8" s="5">
        <v>1</v>
      </c>
      <c r="C8" s="4" t="s">
        <v>44</v>
      </c>
      <c r="D8" s="4" t="s">
        <v>45</v>
      </c>
      <c r="E8" s="4" t="s">
        <v>46</v>
      </c>
      <c r="F8" s="4" t="s">
        <v>198</v>
      </c>
      <c r="G8" s="6">
        <v>631010000</v>
      </c>
      <c r="H8" s="4" t="s">
        <v>47</v>
      </c>
      <c r="I8" s="7" t="s">
        <v>125</v>
      </c>
      <c r="J8" s="4" t="s">
        <v>48</v>
      </c>
      <c r="K8" s="6">
        <v>631010000</v>
      </c>
      <c r="L8" s="4" t="s">
        <v>49</v>
      </c>
      <c r="M8" s="4" t="s">
        <v>50</v>
      </c>
      <c r="N8" s="4"/>
      <c r="O8" s="4"/>
      <c r="P8" s="4"/>
      <c r="Q8" s="8">
        <v>46023</v>
      </c>
      <c r="R8" s="8">
        <v>46387</v>
      </c>
      <c r="S8" s="5">
        <v>0</v>
      </c>
      <c r="T8" s="5">
        <v>100</v>
      </c>
      <c r="U8" s="5">
        <v>0</v>
      </c>
      <c r="V8" s="4" t="s">
        <v>51</v>
      </c>
      <c r="W8" s="9" t="s">
        <v>212</v>
      </c>
      <c r="X8" s="10">
        <v>159073600</v>
      </c>
      <c r="Y8" s="10">
        <v>28</v>
      </c>
      <c r="Z8" s="10">
        <f t="shared" ref="Z8:Z23" si="0">X8*Y8</f>
        <v>4454060800</v>
      </c>
      <c r="AA8" s="11">
        <f t="shared" ref="AA8" si="1">Z8*1.16</f>
        <v>5166710528</v>
      </c>
      <c r="AB8" s="12">
        <v>0</v>
      </c>
      <c r="AC8" s="12">
        <v>0</v>
      </c>
      <c r="AD8" s="12">
        <v>0</v>
      </c>
      <c r="AE8" s="6">
        <v>941040000097</v>
      </c>
      <c r="AF8" s="4" t="s">
        <v>52</v>
      </c>
      <c r="AG8" s="4" t="s">
        <v>53</v>
      </c>
      <c r="AH8" s="4"/>
      <c r="AI8" s="4"/>
      <c r="AJ8" s="4"/>
      <c r="AK8" s="4"/>
      <c r="AL8" s="4"/>
      <c r="AM8" s="4"/>
      <c r="AN8" s="4"/>
      <c r="AO8" s="4"/>
      <c r="AP8" s="4"/>
      <c r="AQ8" s="4"/>
      <c r="AR8" s="4"/>
      <c r="AS8" s="4"/>
    </row>
    <row r="9" spans="1:45" s="13" customFormat="1" ht="27" customHeight="1" x14ac:dyDescent="0.25">
      <c r="A9" s="4" t="s">
        <v>178</v>
      </c>
      <c r="B9" s="5">
        <v>2</v>
      </c>
      <c r="C9" s="4" t="s">
        <v>205</v>
      </c>
      <c r="D9" s="4" t="s">
        <v>45</v>
      </c>
      <c r="E9" s="4" t="s">
        <v>206</v>
      </c>
      <c r="F9" s="4" t="str">
        <f>F8</f>
        <v>73-1-3</v>
      </c>
      <c r="G9" s="6">
        <v>631010000</v>
      </c>
      <c r="H9" s="4" t="s">
        <v>47</v>
      </c>
      <c r="I9" s="7" t="s">
        <v>125</v>
      </c>
      <c r="J9" s="4" t="s">
        <v>48</v>
      </c>
      <c r="K9" s="6">
        <v>631010000</v>
      </c>
      <c r="L9" s="4" t="s">
        <v>49</v>
      </c>
      <c r="M9" s="4" t="s">
        <v>54</v>
      </c>
      <c r="N9" s="4"/>
      <c r="O9" s="4"/>
      <c r="P9" s="4"/>
      <c r="Q9" s="8">
        <v>46023</v>
      </c>
      <c r="R9" s="8">
        <v>46387</v>
      </c>
      <c r="S9" s="5">
        <v>0</v>
      </c>
      <c r="T9" s="5">
        <v>100</v>
      </c>
      <c r="U9" s="5">
        <v>0</v>
      </c>
      <c r="V9" s="4" t="s">
        <v>51</v>
      </c>
      <c r="W9" s="9" t="s">
        <v>212</v>
      </c>
      <c r="X9" s="10">
        <v>1586286.9999999998</v>
      </c>
      <c r="Y9" s="10">
        <v>42.151262665583211</v>
      </c>
      <c r="Z9" s="10">
        <f t="shared" si="0"/>
        <v>66863999.999999985</v>
      </c>
      <c r="AA9" s="11">
        <f t="shared" ref="AA9:AA17" si="2">Z9*1.16</f>
        <v>77562239.99999997</v>
      </c>
      <c r="AB9" s="12">
        <v>0</v>
      </c>
      <c r="AC9" s="12">
        <v>0</v>
      </c>
      <c r="AD9" s="12">
        <v>0</v>
      </c>
      <c r="AE9" s="6">
        <v>941040000097</v>
      </c>
      <c r="AF9" s="4" t="s">
        <v>55</v>
      </c>
      <c r="AG9" s="4" t="s">
        <v>56</v>
      </c>
      <c r="AH9" s="4"/>
      <c r="AI9" s="4"/>
      <c r="AJ9" s="4"/>
      <c r="AK9" s="4"/>
      <c r="AL9" s="4"/>
      <c r="AM9" s="4"/>
      <c r="AN9" s="4"/>
      <c r="AO9" s="4"/>
      <c r="AP9" s="4"/>
      <c r="AQ9" s="4"/>
      <c r="AR9" s="4"/>
      <c r="AS9" s="4"/>
    </row>
    <row r="10" spans="1:45" s="13" customFormat="1" ht="27" customHeight="1" x14ac:dyDescent="0.25">
      <c r="A10" s="4" t="s">
        <v>179</v>
      </c>
      <c r="B10" s="4">
        <v>3</v>
      </c>
      <c r="C10" s="4" t="s">
        <v>57</v>
      </c>
      <c r="D10" s="4" t="s">
        <v>58</v>
      </c>
      <c r="E10" s="4" t="s">
        <v>59</v>
      </c>
      <c r="F10" s="4" t="s">
        <v>199</v>
      </c>
      <c r="G10" s="6">
        <v>631010000</v>
      </c>
      <c r="H10" s="4" t="s">
        <v>47</v>
      </c>
      <c r="I10" s="7" t="s">
        <v>125</v>
      </c>
      <c r="J10" s="4" t="s">
        <v>48</v>
      </c>
      <c r="K10" s="6">
        <v>631010000</v>
      </c>
      <c r="L10" s="4" t="s">
        <v>60</v>
      </c>
      <c r="M10" s="4" t="s">
        <v>50</v>
      </c>
      <c r="N10" s="4"/>
      <c r="O10" s="4"/>
      <c r="P10" s="4"/>
      <c r="Q10" s="8">
        <v>46023</v>
      </c>
      <c r="R10" s="8">
        <v>46387</v>
      </c>
      <c r="S10" s="5">
        <v>0</v>
      </c>
      <c r="T10" s="5">
        <v>100</v>
      </c>
      <c r="U10" s="5">
        <v>0</v>
      </c>
      <c r="V10" s="10" t="s">
        <v>61</v>
      </c>
      <c r="W10" s="9" t="s">
        <v>212</v>
      </c>
      <c r="X10" s="10">
        <v>107768</v>
      </c>
      <c r="Y10" s="10">
        <v>23686.39</v>
      </c>
      <c r="Z10" s="10">
        <f t="shared" si="0"/>
        <v>2552634877.52</v>
      </c>
      <c r="AA10" s="11">
        <f t="shared" si="2"/>
        <v>2961056457.9231997</v>
      </c>
      <c r="AB10" s="12">
        <v>0</v>
      </c>
      <c r="AC10" s="12">
        <v>0</v>
      </c>
      <c r="AD10" s="12">
        <v>0</v>
      </c>
      <c r="AE10" s="6">
        <v>941040000097</v>
      </c>
      <c r="AF10" s="4" t="s">
        <v>62</v>
      </c>
      <c r="AG10" s="4" t="s">
        <v>63</v>
      </c>
      <c r="AH10" s="4"/>
      <c r="AI10" s="4"/>
      <c r="AJ10" s="4"/>
      <c r="AK10" s="4"/>
      <c r="AL10" s="4"/>
      <c r="AM10" s="4"/>
      <c r="AN10" s="4"/>
      <c r="AO10" s="4"/>
      <c r="AP10" s="4"/>
      <c r="AQ10" s="4"/>
      <c r="AR10" s="4"/>
      <c r="AS10" s="4"/>
    </row>
    <row r="11" spans="1:45" s="13" customFormat="1" ht="27" customHeight="1" x14ac:dyDescent="0.25">
      <c r="A11" s="4" t="s">
        <v>180</v>
      </c>
      <c r="B11" s="5">
        <v>4</v>
      </c>
      <c r="C11" s="4" t="s">
        <v>64</v>
      </c>
      <c r="D11" s="4" t="s">
        <v>58</v>
      </c>
      <c r="E11" s="4" t="s">
        <v>65</v>
      </c>
      <c r="F11" s="4" t="s">
        <v>199</v>
      </c>
      <c r="G11" s="6">
        <f t="shared" ref="G11:G16" si="3">$G$10</f>
        <v>631010000</v>
      </c>
      <c r="H11" s="4" t="str">
        <f t="shared" ref="H11:H16" si="4">$H$10</f>
        <v>пр.Абая,102, корпус №38</v>
      </c>
      <c r="I11" s="7" t="s">
        <v>125</v>
      </c>
      <c r="J11" s="4" t="s">
        <v>48</v>
      </c>
      <c r="K11" s="6">
        <v>631010000</v>
      </c>
      <c r="L11" s="4" t="s">
        <v>60</v>
      </c>
      <c r="M11" s="4" t="s">
        <v>50</v>
      </c>
      <c r="N11" s="4"/>
      <c r="O11" s="4"/>
      <c r="P11" s="4"/>
      <c r="Q11" s="8">
        <v>46023</v>
      </c>
      <c r="R11" s="8">
        <v>46387</v>
      </c>
      <c r="S11" s="5">
        <v>0</v>
      </c>
      <c r="T11" s="5">
        <v>100</v>
      </c>
      <c r="U11" s="5">
        <v>0</v>
      </c>
      <c r="V11" s="10" t="s">
        <v>61</v>
      </c>
      <c r="W11" s="9" t="s">
        <v>212</v>
      </c>
      <c r="X11" s="10">
        <v>96330</v>
      </c>
      <c r="Y11" s="10">
        <v>23686.39</v>
      </c>
      <c r="Z11" s="10">
        <f t="shared" si="0"/>
        <v>2281709948.6999998</v>
      </c>
      <c r="AA11" s="11">
        <f t="shared" si="2"/>
        <v>2646783540.4919996</v>
      </c>
      <c r="AB11" s="12">
        <v>0</v>
      </c>
      <c r="AC11" s="12">
        <v>0</v>
      </c>
      <c r="AD11" s="12">
        <v>0</v>
      </c>
      <c r="AE11" s="6">
        <v>941040000097</v>
      </c>
      <c r="AF11" s="4" t="s">
        <v>66</v>
      </c>
      <c r="AG11" s="4" t="s">
        <v>67</v>
      </c>
      <c r="AH11" s="4"/>
      <c r="AI11" s="4"/>
      <c r="AJ11" s="4"/>
      <c r="AK11" s="4"/>
      <c r="AL11" s="4"/>
      <c r="AM11" s="4"/>
      <c r="AN11" s="4"/>
      <c r="AO11" s="4"/>
      <c r="AP11" s="4"/>
      <c r="AQ11" s="4"/>
      <c r="AR11" s="4"/>
      <c r="AS11" s="4"/>
    </row>
    <row r="12" spans="1:45" s="13" customFormat="1" ht="27" customHeight="1" x14ac:dyDescent="0.25">
      <c r="A12" s="4" t="s">
        <v>181</v>
      </c>
      <c r="B12" s="5">
        <v>5</v>
      </c>
      <c r="C12" s="4" t="s">
        <v>68</v>
      </c>
      <c r="D12" s="4" t="s">
        <v>69</v>
      </c>
      <c r="E12" s="4" t="s">
        <v>70</v>
      </c>
      <c r="F12" s="4" t="s">
        <v>199</v>
      </c>
      <c r="G12" s="6">
        <f t="shared" si="3"/>
        <v>631010000</v>
      </c>
      <c r="H12" s="4" t="str">
        <f t="shared" si="4"/>
        <v>пр.Абая,102, корпус №38</v>
      </c>
      <c r="I12" s="7" t="s">
        <v>125</v>
      </c>
      <c r="J12" s="4" t="s">
        <v>48</v>
      </c>
      <c r="K12" s="6">
        <v>631010000</v>
      </c>
      <c r="L12" s="4" t="s">
        <v>60</v>
      </c>
      <c r="M12" s="4" t="s">
        <v>50</v>
      </c>
      <c r="N12" s="4"/>
      <c r="O12" s="4"/>
      <c r="P12" s="4"/>
      <c r="Q12" s="8">
        <v>46023</v>
      </c>
      <c r="R12" s="8">
        <v>46387</v>
      </c>
      <c r="S12" s="5">
        <v>0</v>
      </c>
      <c r="T12" s="5">
        <v>100</v>
      </c>
      <c r="U12" s="5">
        <v>0</v>
      </c>
      <c r="V12" s="10" t="s">
        <v>71</v>
      </c>
      <c r="W12" s="9" t="s">
        <v>212</v>
      </c>
      <c r="X12" s="10">
        <v>124678</v>
      </c>
      <c r="Y12" s="10">
        <v>2045</v>
      </c>
      <c r="Z12" s="10">
        <f t="shared" si="0"/>
        <v>254966510</v>
      </c>
      <c r="AA12" s="11">
        <f t="shared" si="2"/>
        <v>295761151.59999996</v>
      </c>
      <c r="AB12" s="12">
        <v>0</v>
      </c>
      <c r="AC12" s="12">
        <v>0</v>
      </c>
      <c r="AD12" s="12">
        <v>0</v>
      </c>
      <c r="AE12" s="6">
        <v>941040000097</v>
      </c>
      <c r="AF12" s="4" t="s">
        <v>72</v>
      </c>
      <c r="AG12" s="4" t="s">
        <v>73</v>
      </c>
      <c r="AH12" s="4"/>
      <c r="AI12" s="4"/>
      <c r="AJ12" s="4"/>
      <c r="AK12" s="4"/>
      <c r="AL12" s="4"/>
      <c r="AM12" s="4"/>
      <c r="AN12" s="4"/>
      <c r="AO12" s="4"/>
      <c r="AP12" s="4"/>
      <c r="AQ12" s="4"/>
      <c r="AR12" s="4"/>
      <c r="AS12" s="4"/>
    </row>
    <row r="13" spans="1:45" s="13" customFormat="1" ht="27" customHeight="1" x14ac:dyDescent="0.25">
      <c r="A13" s="4" t="s">
        <v>182</v>
      </c>
      <c r="B13" s="4">
        <v>6</v>
      </c>
      <c r="C13" s="4" t="str">
        <f t="shared" ref="C13:E14" si="5">C11</f>
        <v xml:space="preserve"> 353011.170.000000</v>
      </c>
      <c r="D13" s="4" t="str">
        <f t="shared" si="5"/>
        <v>Энергия тепловая</v>
      </c>
      <c r="E13" s="4" t="str">
        <f t="shared" si="5"/>
        <v xml:space="preserve"> в паре</v>
      </c>
      <c r="F13" s="4" t="s">
        <v>199</v>
      </c>
      <c r="G13" s="6">
        <f t="shared" si="3"/>
        <v>631010000</v>
      </c>
      <c r="H13" s="4" t="str">
        <f t="shared" si="4"/>
        <v>пр.Абая,102, корпус №38</v>
      </c>
      <c r="I13" s="7" t="s">
        <v>333</v>
      </c>
      <c r="J13" s="4" t="s">
        <v>48</v>
      </c>
      <c r="K13" s="6">
        <v>631010000</v>
      </c>
      <c r="L13" s="4" t="s">
        <v>60</v>
      </c>
      <c r="M13" s="4" t="s">
        <v>50</v>
      </c>
      <c r="N13" s="4"/>
      <c r="O13" s="4"/>
      <c r="P13" s="4"/>
      <c r="Q13" s="8">
        <v>46113</v>
      </c>
      <c r="R13" s="8">
        <v>46387</v>
      </c>
      <c r="S13" s="5">
        <v>0</v>
      </c>
      <c r="T13" s="5">
        <v>100</v>
      </c>
      <c r="U13" s="5">
        <v>0</v>
      </c>
      <c r="V13" s="10" t="s">
        <v>61</v>
      </c>
      <c r="W13" s="9" t="s">
        <v>212</v>
      </c>
      <c r="X13" s="10">
        <v>2130</v>
      </c>
      <c r="Y13" s="10">
        <v>9103</v>
      </c>
      <c r="Z13" s="10">
        <f t="shared" si="0"/>
        <v>19389390</v>
      </c>
      <c r="AA13" s="11">
        <f t="shared" si="2"/>
        <v>22491692.399999999</v>
      </c>
      <c r="AB13" s="12">
        <v>0</v>
      </c>
      <c r="AC13" s="12">
        <v>0</v>
      </c>
      <c r="AD13" s="12">
        <v>0</v>
      </c>
      <c r="AE13" s="6">
        <v>941040000097</v>
      </c>
      <c r="AF13" s="4" t="s">
        <v>74</v>
      </c>
      <c r="AG13" s="4" t="s">
        <v>75</v>
      </c>
      <c r="AH13" s="4"/>
      <c r="AI13" s="4"/>
      <c r="AJ13" s="4"/>
      <c r="AK13" s="4"/>
      <c r="AL13" s="4"/>
      <c r="AM13" s="4"/>
      <c r="AN13" s="4"/>
      <c r="AO13" s="4"/>
      <c r="AP13" s="4"/>
      <c r="AQ13" s="4"/>
      <c r="AR13" s="4"/>
      <c r="AS13" s="4"/>
    </row>
    <row r="14" spans="1:45" s="13" customFormat="1" ht="27" customHeight="1" x14ac:dyDescent="0.25">
      <c r="A14" s="4" t="s">
        <v>183</v>
      </c>
      <c r="B14" s="5">
        <v>7</v>
      </c>
      <c r="C14" s="4" t="str">
        <f t="shared" si="5"/>
        <v>353011.120.000000</v>
      </c>
      <c r="D14" s="4" t="str">
        <f t="shared" si="5"/>
        <v>Конденсат</v>
      </c>
      <c r="E14" s="4" t="str">
        <f t="shared" si="5"/>
        <v>носитель тепловой энергии</v>
      </c>
      <c r="F14" s="4" t="s">
        <v>199</v>
      </c>
      <c r="G14" s="6">
        <f t="shared" si="3"/>
        <v>631010000</v>
      </c>
      <c r="H14" s="4" t="str">
        <f t="shared" si="4"/>
        <v>пр.Абая,102, корпус №38</v>
      </c>
      <c r="I14" s="7" t="s">
        <v>333</v>
      </c>
      <c r="J14" s="4" t="s">
        <v>48</v>
      </c>
      <c r="K14" s="6">
        <v>631010000</v>
      </c>
      <c r="L14" s="4" t="s">
        <v>60</v>
      </c>
      <c r="M14" s="4" t="s">
        <v>50</v>
      </c>
      <c r="N14" s="4"/>
      <c r="O14" s="4"/>
      <c r="P14" s="4"/>
      <c r="Q14" s="8">
        <v>46113</v>
      </c>
      <c r="R14" s="8">
        <v>46387</v>
      </c>
      <c r="S14" s="5">
        <v>0</v>
      </c>
      <c r="T14" s="5">
        <v>100</v>
      </c>
      <c r="U14" s="5">
        <v>0</v>
      </c>
      <c r="V14" s="10" t="s">
        <v>71</v>
      </c>
      <c r="W14" s="9" t="s">
        <v>212</v>
      </c>
      <c r="X14" s="10">
        <v>2919</v>
      </c>
      <c r="Y14" s="10">
        <v>2137</v>
      </c>
      <c r="Z14" s="10">
        <f t="shared" si="0"/>
        <v>6237903</v>
      </c>
      <c r="AA14" s="11">
        <f t="shared" si="2"/>
        <v>7235967.4799999995</v>
      </c>
      <c r="AB14" s="12">
        <v>0</v>
      </c>
      <c r="AC14" s="12">
        <v>0</v>
      </c>
      <c r="AD14" s="12">
        <v>0</v>
      </c>
      <c r="AE14" s="6">
        <v>941040000097</v>
      </c>
      <c r="AF14" s="4" t="s">
        <v>76</v>
      </c>
      <c r="AG14" s="4" t="s">
        <v>77</v>
      </c>
      <c r="AH14" s="4"/>
      <c r="AI14" s="4"/>
      <c r="AJ14" s="4"/>
      <c r="AK14" s="4"/>
      <c r="AL14" s="4"/>
      <c r="AM14" s="4"/>
      <c r="AN14" s="4"/>
      <c r="AO14" s="4"/>
      <c r="AP14" s="4"/>
      <c r="AQ14" s="4"/>
      <c r="AR14" s="4"/>
      <c r="AS14" s="4"/>
    </row>
    <row r="15" spans="1:45" s="13" customFormat="1" ht="27" customHeight="1" x14ac:dyDescent="0.25">
      <c r="A15" s="4" t="s">
        <v>184</v>
      </c>
      <c r="B15" s="5">
        <v>8</v>
      </c>
      <c r="C15" s="4" t="str">
        <f>C10</f>
        <v>353011.130.000000</v>
      </c>
      <c r="D15" s="4" t="str">
        <f>D10</f>
        <v>Энергия тепловая</v>
      </c>
      <c r="E15" s="4" t="str">
        <f>E10</f>
        <v>в горячей воде</v>
      </c>
      <c r="F15" s="4" t="s">
        <v>199</v>
      </c>
      <c r="G15" s="6">
        <f t="shared" si="3"/>
        <v>631010000</v>
      </c>
      <c r="H15" s="4" t="str">
        <f t="shared" si="4"/>
        <v>пр.Абая,102, корпус №38</v>
      </c>
      <c r="I15" s="7" t="s">
        <v>125</v>
      </c>
      <c r="J15" s="4" t="s">
        <v>48</v>
      </c>
      <c r="K15" s="6">
        <v>631010000</v>
      </c>
      <c r="L15" s="4" t="s">
        <v>60</v>
      </c>
      <c r="M15" s="4" t="s">
        <v>54</v>
      </c>
      <c r="N15" s="4"/>
      <c r="O15" s="4"/>
      <c r="P15" s="4"/>
      <c r="Q15" s="8">
        <v>46023</v>
      </c>
      <c r="R15" s="8">
        <v>46387</v>
      </c>
      <c r="S15" s="5">
        <v>0</v>
      </c>
      <c r="T15" s="5">
        <v>100</v>
      </c>
      <c r="U15" s="5">
        <v>0</v>
      </c>
      <c r="V15" s="10" t="s">
        <v>61</v>
      </c>
      <c r="W15" s="9" t="s">
        <v>212</v>
      </c>
      <c r="X15" s="10">
        <v>2391</v>
      </c>
      <c r="Y15" s="10">
        <v>12903.97</v>
      </c>
      <c r="Z15" s="10">
        <f t="shared" si="0"/>
        <v>30853392.27</v>
      </c>
      <c r="AA15" s="11">
        <f t="shared" si="2"/>
        <v>35789935.033199996</v>
      </c>
      <c r="AB15" s="12">
        <v>0</v>
      </c>
      <c r="AC15" s="12">
        <v>0</v>
      </c>
      <c r="AD15" s="12">
        <v>0</v>
      </c>
      <c r="AE15" s="6">
        <v>941040000097</v>
      </c>
      <c r="AF15" s="4" t="s">
        <v>78</v>
      </c>
      <c r="AG15" s="4" t="s">
        <v>79</v>
      </c>
      <c r="AH15" s="4"/>
      <c r="AI15" s="4"/>
      <c r="AJ15" s="4"/>
      <c r="AK15" s="4"/>
      <c r="AL15" s="4"/>
      <c r="AM15" s="4"/>
      <c r="AN15" s="4"/>
      <c r="AO15" s="4"/>
      <c r="AP15" s="4"/>
      <c r="AQ15" s="4"/>
      <c r="AR15" s="4"/>
      <c r="AS15" s="4"/>
    </row>
    <row r="16" spans="1:45" s="13" customFormat="1" ht="27" customHeight="1" x14ac:dyDescent="0.25">
      <c r="A16" s="4" t="s">
        <v>185</v>
      </c>
      <c r="B16" s="4">
        <v>9</v>
      </c>
      <c r="C16" s="4" t="str">
        <f>C10</f>
        <v>353011.130.000000</v>
      </c>
      <c r="D16" s="4" t="str">
        <f>D10</f>
        <v>Энергия тепловая</v>
      </c>
      <c r="E16" s="4" t="str">
        <f>E10</f>
        <v>в горячей воде</v>
      </c>
      <c r="F16" s="4" t="s">
        <v>199</v>
      </c>
      <c r="G16" s="6">
        <f t="shared" si="3"/>
        <v>631010000</v>
      </c>
      <c r="H16" s="4" t="str">
        <f t="shared" si="4"/>
        <v>пр.Абая,102, корпус №38</v>
      </c>
      <c r="I16" s="7" t="s">
        <v>125</v>
      </c>
      <c r="J16" s="4" t="s">
        <v>48</v>
      </c>
      <c r="K16" s="6">
        <v>101810000</v>
      </c>
      <c r="L16" s="4" t="s">
        <v>80</v>
      </c>
      <c r="M16" s="4" t="s">
        <v>54</v>
      </c>
      <c r="N16" s="4"/>
      <c r="O16" s="4"/>
      <c r="P16" s="4"/>
      <c r="Q16" s="8">
        <v>46023</v>
      </c>
      <c r="R16" s="8">
        <v>46387</v>
      </c>
      <c r="S16" s="5">
        <v>0</v>
      </c>
      <c r="T16" s="5">
        <v>100</v>
      </c>
      <c r="U16" s="5">
        <v>0</v>
      </c>
      <c r="V16" s="10" t="s">
        <v>61</v>
      </c>
      <c r="W16" s="9" t="s">
        <v>212</v>
      </c>
      <c r="X16" s="10">
        <v>271</v>
      </c>
      <c r="Y16" s="10">
        <v>5652.98</v>
      </c>
      <c r="Z16" s="10">
        <f t="shared" si="0"/>
        <v>1531957.5799999998</v>
      </c>
      <c r="AA16" s="11">
        <f t="shared" si="2"/>
        <v>1777070.7927999997</v>
      </c>
      <c r="AB16" s="12">
        <v>0</v>
      </c>
      <c r="AC16" s="12">
        <v>0</v>
      </c>
      <c r="AD16" s="12">
        <v>0</v>
      </c>
      <c r="AE16" s="6">
        <v>941040000097</v>
      </c>
      <c r="AF16" s="4" t="s">
        <v>81</v>
      </c>
      <c r="AG16" s="4" t="s">
        <v>82</v>
      </c>
      <c r="AH16" s="4"/>
      <c r="AI16" s="4"/>
      <c r="AJ16" s="4"/>
      <c r="AK16" s="4"/>
      <c r="AL16" s="4"/>
      <c r="AM16" s="4"/>
      <c r="AN16" s="4"/>
      <c r="AO16" s="4"/>
      <c r="AP16" s="4"/>
      <c r="AQ16" s="4"/>
      <c r="AR16" s="4"/>
      <c r="AS16" s="4"/>
    </row>
    <row r="17" spans="1:46" s="13" customFormat="1" ht="27" customHeight="1" x14ac:dyDescent="0.25">
      <c r="A17" s="4" t="s">
        <v>186</v>
      </c>
      <c r="B17" s="5">
        <v>10</v>
      </c>
      <c r="C17" s="4" t="s">
        <v>83</v>
      </c>
      <c r="D17" s="4" t="s">
        <v>84</v>
      </c>
      <c r="E17" s="4" t="s">
        <v>85</v>
      </c>
      <c r="F17" s="4" t="s">
        <v>199</v>
      </c>
      <c r="G17" s="6">
        <f>[2]ОП!$G$11</f>
        <v>631010000</v>
      </c>
      <c r="H17" s="4" t="str">
        <f>[2]ОП!$H$11</f>
        <v>пр.Абая,102, корпус №38</v>
      </c>
      <c r="I17" s="7" t="s">
        <v>125</v>
      </c>
      <c r="J17" s="4" t="s">
        <v>48</v>
      </c>
      <c r="K17" s="6">
        <v>631010000</v>
      </c>
      <c r="L17" s="4" t="s">
        <v>60</v>
      </c>
      <c r="M17" s="4"/>
      <c r="N17" s="4"/>
      <c r="O17" s="4"/>
      <c r="P17" s="4"/>
      <c r="Q17" s="8">
        <v>46023</v>
      </c>
      <c r="R17" s="8">
        <v>46387</v>
      </c>
      <c r="S17" s="5">
        <v>0</v>
      </c>
      <c r="T17" s="5">
        <v>100</v>
      </c>
      <c r="U17" s="5">
        <v>0</v>
      </c>
      <c r="V17" s="10"/>
      <c r="W17" s="9" t="s">
        <v>212</v>
      </c>
      <c r="X17" s="10">
        <v>1</v>
      </c>
      <c r="Y17" s="10">
        <v>176972472.53999999</v>
      </c>
      <c r="Z17" s="10">
        <f t="shared" si="0"/>
        <v>176972472.53999999</v>
      </c>
      <c r="AA17" s="11">
        <f t="shared" si="2"/>
        <v>205288068.14639997</v>
      </c>
      <c r="AB17" s="12">
        <v>0</v>
      </c>
      <c r="AC17" s="12">
        <v>0</v>
      </c>
      <c r="AD17" s="12">
        <v>0</v>
      </c>
      <c r="AE17" s="6">
        <v>941040000097</v>
      </c>
      <c r="AF17" s="4" t="s">
        <v>86</v>
      </c>
      <c r="AG17" s="4" t="s">
        <v>87</v>
      </c>
      <c r="AH17" s="4"/>
      <c r="AI17" s="4"/>
      <c r="AJ17" s="4"/>
      <c r="AK17" s="4"/>
      <c r="AL17" s="4"/>
      <c r="AM17" s="4"/>
      <c r="AN17" s="4"/>
      <c r="AO17" s="4"/>
      <c r="AP17" s="4"/>
      <c r="AQ17" s="4"/>
      <c r="AR17" s="4"/>
      <c r="AS17" s="4"/>
    </row>
    <row r="18" spans="1:46" s="13" customFormat="1" ht="27" customHeight="1" x14ac:dyDescent="0.25">
      <c r="A18" s="4" t="s">
        <v>187</v>
      </c>
      <c r="B18" s="5">
        <v>11</v>
      </c>
      <c r="C18" s="4" t="s">
        <v>88</v>
      </c>
      <c r="D18" s="4" t="s">
        <v>89</v>
      </c>
      <c r="E18" s="4" t="s">
        <v>90</v>
      </c>
      <c r="F18" s="4" t="s">
        <v>199</v>
      </c>
      <c r="G18" s="6">
        <f>[2]ОП!$G$11</f>
        <v>631010000</v>
      </c>
      <c r="H18" s="4" t="str">
        <f>[2]ОП!$H$11</f>
        <v>пр.Абая,102, корпус №38</v>
      </c>
      <c r="I18" s="7" t="s">
        <v>125</v>
      </c>
      <c r="J18" s="4" t="s">
        <v>48</v>
      </c>
      <c r="K18" s="6">
        <v>631010000</v>
      </c>
      <c r="L18" s="4" t="s">
        <v>60</v>
      </c>
      <c r="M18" s="4"/>
      <c r="N18" s="4"/>
      <c r="O18" s="4"/>
      <c r="P18" s="4"/>
      <c r="Q18" s="8">
        <v>46023</v>
      </c>
      <c r="R18" s="8">
        <v>46387</v>
      </c>
      <c r="S18" s="5">
        <v>0</v>
      </c>
      <c r="T18" s="5">
        <v>100</v>
      </c>
      <c r="U18" s="5">
        <v>0</v>
      </c>
      <c r="V18" s="10"/>
      <c r="W18" s="9" t="s">
        <v>212</v>
      </c>
      <c r="X18" s="10">
        <v>1</v>
      </c>
      <c r="Y18" s="10">
        <v>200834252.16</v>
      </c>
      <c r="Z18" s="10">
        <f t="shared" si="0"/>
        <v>200834252.16</v>
      </c>
      <c r="AA18" s="11">
        <f t="shared" ref="AA18:AA57" si="6">Z18*1.16</f>
        <v>232967732.50559998</v>
      </c>
      <c r="AB18" s="12">
        <v>0</v>
      </c>
      <c r="AC18" s="12">
        <v>0</v>
      </c>
      <c r="AD18" s="12">
        <v>0</v>
      </c>
      <c r="AE18" s="6">
        <v>941040000097</v>
      </c>
      <c r="AF18" s="4" t="s">
        <v>91</v>
      </c>
      <c r="AG18" s="4" t="s">
        <v>92</v>
      </c>
      <c r="AH18" s="4"/>
      <c r="AI18" s="4"/>
      <c r="AJ18" s="4"/>
      <c r="AK18" s="4"/>
      <c r="AL18" s="4"/>
      <c r="AM18" s="4"/>
      <c r="AN18" s="4"/>
      <c r="AO18" s="4"/>
      <c r="AP18" s="4"/>
      <c r="AQ18" s="4"/>
      <c r="AR18" s="4"/>
      <c r="AS18" s="4"/>
    </row>
    <row r="19" spans="1:46" s="13" customFormat="1" ht="27" customHeight="1" x14ac:dyDescent="0.25">
      <c r="A19" s="4" t="s">
        <v>188</v>
      </c>
      <c r="B19" s="4">
        <v>12</v>
      </c>
      <c r="C19" s="4" t="str">
        <f>C17</f>
        <v>353022.000.000001</v>
      </c>
      <c r="D19" s="4" t="str">
        <f>D17</f>
        <v>Услуги по холодному водоснабжению с использованием систем централизованного водоснабжения</v>
      </c>
      <c r="E19" s="4" t="str">
        <f>E17</f>
        <v>Услуги по передаче, распределению и холодному водоснабжению с использованием систем централизованного водоснабжения</v>
      </c>
      <c r="F19" s="4" t="s">
        <v>199</v>
      </c>
      <c r="G19" s="6">
        <f>[2]ОП!$G$11</f>
        <v>631010000</v>
      </c>
      <c r="H19" s="4" t="str">
        <f>[2]ОП!$H$11</f>
        <v>пр.Абая,102, корпус №38</v>
      </c>
      <c r="I19" s="7" t="s">
        <v>125</v>
      </c>
      <c r="J19" s="4" t="s">
        <v>48</v>
      </c>
      <c r="K19" s="6">
        <v>101810000</v>
      </c>
      <c r="L19" s="4" t="s">
        <v>93</v>
      </c>
      <c r="M19" s="4"/>
      <c r="N19" s="4"/>
      <c r="O19" s="4"/>
      <c r="P19" s="4"/>
      <c r="Q19" s="8">
        <v>46023</v>
      </c>
      <c r="R19" s="8">
        <v>46387</v>
      </c>
      <c r="S19" s="5">
        <v>0</v>
      </c>
      <c r="T19" s="5">
        <v>100</v>
      </c>
      <c r="U19" s="5">
        <v>0</v>
      </c>
      <c r="V19" s="10"/>
      <c r="W19" s="9" t="s">
        <v>212</v>
      </c>
      <c r="X19" s="10">
        <v>1</v>
      </c>
      <c r="Y19" s="10">
        <v>3175611.6</v>
      </c>
      <c r="Z19" s="10">
        <f t="shared" si="0"/>
        <v>3175611.6</v>
      </c>
      <c r="AA19" s="11">
        <f t="shared" si="6"/>
        <v>3683709.4559999998</v>
      </c>
      <c r="AB19" s="12">
        <v>0</v>
      </c>
      <c r="AC19" s="12">
        <v>0</v>
      </c>
      <c r="AD19" s="12">
        <v>0</v>
      </c>
      <c r="AE19" s="6">
        <v>941040000097</v>
      </c>
      <c r="AF19" s="4" t="s">
        <v>94</v>
      </c>
      <c r="AG19" s="4" t="s">
        <v>95</v>
      </c>
      <c r="AH19" s="4"/>
      <c r="AI19" s="4"/>
      <c r="AJ19" s="4"/>
      <c r="AK19" s="4"/>
      <c r="AL19" s="4"/>
      <c r="AM19" s="4"/>
      <c r="AN19" s="4"/>
      <c r="AO19" s="4"/>
      <c r="AP19" s="4"/>
      <c r="AQ19" s="4"/>
      <c r="AR19" s="4"/>
      <c r="AS19" s="4"/>
    </row>
    <row r="20" spans="1:46" s="13" customFormat="1" ht="27" customHeight="1" x14ac:dyDescent="0.25">
      <c r="A20" s="4" t="s">
        <v>189</v>
      </c>
      <c r="B20" s="5">
        <v>13</v>
      </c>
      <c r="C20" s="4" t="str">
        <f t="shared" ref="C20:E21" si="7">C17</f>
        <v>353022.000.000001</v>
      </c>
      <c r="D20" s="4" t="str">
        <f t="shared" si="7"/>
        <v>Услуги по холодному водоснабжению с использованием систем централизованного водоснабжения</v>
      </c>
      <c r="E20" s="4" t="str">
        <f t="shared" si="7"/>
        <v>Услуги по передаче, распределению и холодному водоснабжению с использованием систем централизованного водоснабжения</v>
      </c>
      <c r="F20" s="4" t="s">
        <v>199</v>
      </c>
      <c r="G20" s="6">
        <f>[2]ОП!$G$11</f>
        <v>631010000</v>
      </c>
      <c r="H20" s="4" t="str">
        <f>[2]ОП!$H$11</f>
        <v>пр.Абая,102, корпус №38</v>
      </c>
      <c r="I20" s="7" t="s">
        <v>125</v>
      </c>
      <c r="J20" s="4" t="s">
        <v>48</v>
      </c>
      <c r="K20" s="6">
        <v>101810000</v>
      </c>
      <c r="L20" s="4" t="s">
        <v>93</v>
      </c>
      <c r="M20" s="4"/>
      <c r="N20" s="4"/>
      <c r="O20" s="4"/>
      <c r="P20" s="4"/>
      <c r="Q20" s="8">
        <v>46023</v>
      </c>
      <c r="R20" s="8">
        <v>46387</v>
      </c>
      <c r="S20" s="5">
        <v>0</v>
      </c>
      <c r="T20" s="5">
        <v>100</v>
      </c>
      <c r="U20" s="5">
        <v>0</v>
      </c>
      <c r="V20" s="10"/>
      <c r="W20" s="9" t="s">
        <v>212</v>
      </c>
      <c r="X20" s="10">
        <v>1</v>
      </c>
      <c r="Y20" s="10">
        <v>117905760</v>
      </c>
      <c r="Z20" s="10">
        <f t="shared" si="0"/>
        <v>117905760</v>
      </c>
      <c r="AA20" s="11">
        <f t="shared" si="6"/>
        <v>136770681.59999999</v>
      </c>
      <c r="AB20" s="12">
        <v>0</v>
      </c>
      <c r="AC20" s="12">
        <v>0</v>
      </c>
      <c r="AD20" s="12">
        <v>0</v>
      </c>
      <c r="AE20" s="6">
        <v>941040000097</v>
      </c>
      <c r="AF20" s="4" t="s">
        <v>96</v>
      </c>
      <c r="AG20" s="4" t="s">
        <v>97</v>
      </c>
      <c r="AH20" s="4"/>
      <c r="AI20" s="4"/>
      <c r="AJ20" s="4"/>
      <c r="AK20" s="4"/>
      <c r="AL20" s="4"/>
      <c r="AM20" s="4"/>
      <c r="AN20" s="4"/>
      <c r="AO20" s="4"/>
      <c r="AP20" s="4"/>
      <c r="AQ20" s="4"/>
      <c r="AR20" s="4"/>
      <c r="AS20" s="4"/>
    </row>
    <row r="21" spans="1:46" s="13" customFormat="1" ht="27" customHeight="1" x14ac:dyDescent="0.25">
      <c r="A21" s="4" t="s">
        <v>190</v>
      </c>
      <c r="B21" s="5">
        <v>14</v>
      </c>
      <c r="C21" s="4" t="str">
        <f t="shared" si="7"/>
        <v>370011.900.000000</v>
      </c>
      <c r="D21" s="4" t="str">
        <f t="shared" si="7"/>
        <v>Услуги по удалению сточных вод</v>
      </c>
      <c r="E21" s="4" t="str">
        <f t="shared" si="7"/>
        <v>Услуги по удалению сточных вод (отведение)</v>
      </c>
      <c r="F21" s="4" t="s">
        <v>199</v>
      </c>
      <c r="G21" s="6">
        <f>[2]ОП!$G$11</f>
        <v>631010000</v>
      </c>
      <c r="H21" s="4" t="str">
        <f>[2]ОП!$H$11</f>
        <v>пр.Абая,102, корпус №38</v>
      </c>
      <c r="I21" s="7" t="s">
        <v>125</v>
      </c>
      <c r="J21" s="4" t="s">
        <v>48</v>
      </c>
      <c r="K21" s="6">
        <v>101810000</v>
      </c>
      <c r="L21" s="4" t="s">
        <v>93</v>
      </c>
      <c r="M21" s="4"/>
      <c r="N21" s="4"/>
      <c r="O21" s="4"/>
      <c r="P21" s="4"/>
      <c r="Q21" s="8">
        <v>46023</v>
      </c>
      <c r="R21" s="8">
        <v>46387</v>
      </c>
      <c r="S21" s="5">
        <v>0</v>
      </c>
      <c r="T21" s="5">
        <v>100</v>
      </c>
      <c r="U21" s="5">
        <v>0</v>
      </c>
      <c r="V21" s="10"/>
      <c r="W21" s="9" t="s">
        <v>212</v>
      </c>
      <c r="X21" s="10">
        <v>1</v>
      </c>
      <c r="Y21" s="10">
        <v>1414896.0000000002</v>
      </c>
      <c r="Z21" s="10">
        <f t="shared" si="0"/>
        <v>1414896.0000000002</v>
      </c>
      <c r="AA21" s="11">
        <f t="shared" si="6"/>
        <v>1641279.36</v>
      </c>
      <c r="AB21" s="12">
        <v>0</v>
      </c>
      <c r="AC21" s="12">
        <v>0</v>
      </c>
      <c r="AD21" s="12">
        <v>0</v>
      </c>
      <c r="AE21" s="6">
        <v>941040000097</v>
      </c>
      <c r="AF21" s="4" t="s">
        <v>98</v>
      </c>
      <c r="AG21" s="4" t="s">
        <v>99</v>
      </c>
      <c r="AH21" s="4"/>
      <c r="AI21" s="4"/>
      <c r="AJ21" s="4"/>
      <c r="AK21" s="4"/>
      <c r="AL21" s="4"/>
      <c r="AM21" s="4"/>
      <c r="AN21" s="4"/>
      <c r="AO21" s="4"/>
      <c r="AP21" s="4"/>
      <c r="AQ21" s="4"/>
      <c r="AR21" s="4"/>
      <c r="AS21" s="4"/>
    </row>
    <row r="22" spans="1:46" s="13" customFormat="1" ht="27" customHeight="1" x14ac:dyDescent="0.25">
      <c r="A22" s="4" t="s">
        <v>191</v>
      </c>
      <c r="B22" s="4">
        <v>15</v>
      </c>
      <c r="C22" s="4" t="s">
        <v>83</v>
      </c>
      <c r="D22" s="4" t="s">
        <v>84</v>
      </c>
      <c r="E22" s="4" t="s">
        <v>85</v>
      </c>
      <c r="F22" s="4" t="s">
        <v>199</v>
      </c>
      <c r="G22" s="6">
        <f>[2]ОП!$G$11</f>
        <v>631010000</v>
      </c>
      <c r="H22" s="4" t="str">
        <f>[2]ОП!$H$11</f>
        <v>пр.Абая,102, корпус №38</v>
      </c>
      <c r="I22" s="7" t="s">
        <v>125</v>
      </c>
      <c r="J22" s="4" t="s">
        <v>48</v>
      </c>
      <c r="K22" s="6">
        <v>100000000</v>
      </c>
      <c r="L22" s="4" t="s">
        <v>100</v>
      </c>
      <c r="M22" s="4"/>
      <c r="N22" s="4"/>
      <c r="O22" s="4"/>
      <c r="P22" s="4"/>
      <c r="Q22" s="8">
        <v>46023</v>
      </c>
      <c r="R22" s="8">
        <v>46387</v>
      </c>
      <c r="S22" s="5">
        <v>0</v>
      </c>
      <c r="T22" s="5">
        <v>100</v>
      </c>
      <c r="U22" s="5">
        <v>0</v>
      </c>
      <c r="V22" s="10"/>
      <c r="W22" s="9" t="s">
        <v>212</v>
      </c>
      <c r="X22" s="10">
        <v>1</v>
      </c>
      <c r="Y22" s="10">
        <v>350224.13793103449</v>
      </c>
      <c r="Z22" s="10">
        <f t="shared" si="0"/>
        <v>350224.13793103449</v>
      </c>
      <c r="AA22" s="11">
        <f t="shared" si="6"/>
        <v>406260</v>
      </c>
      <c r="AB22" s="12">
        <v>0</v>
      </c>
      <c r="AC22" s="12">
        <v>0</v>
      </c>
      <c r="AD22" s="12">
        <v>0</v>
      </c>
      <c r="AE22" s="6">
        <v>941040000097</v>
      </c>
      <c r="AF22" s="4" t="s">
        <v>101</v>
      </c>
      <c r="AG22" s="4" t="s">
        <v>102</v>
      </c>
      <c r="AH22" s="4"/>
      <c r="AI22" s="4"/>
      <c r="AJ22" s="4"/>
      <c r="AK22" s="4"/>
      <c r="AL22" s="4"/>
      <c r="AM22" s="4"/>
      <c r="AN22" s="4"/>
      <c r="AO22" s="4"/>
      <c r="AP22" s="4"/>
      <c r="AQ22" s="4"/>
      <c r="AR22" s="4"/>
      <c r="AS22" s="4"/>
    </row>
    <row r="23" spans="1:46" s="13" customFormat="1" ht="27" customHeight="1" x14ac:dyDescent="0.25">
      <c r="A23" s="4" t="s">
        <v>192</v>
      </c>
      <c r="B23" s="5">
        <v>16</v>
      </c>
      <c r="C23" s="4" t="s">
        <v>83</v>
      </c>
      <c r="D23" s="4" t="s">
        <v>84</v>
      </c>
      <c r="E23" s="4" t="s">
        <v>85</v>
      </c>
      <c r="F23" s="4" t="s">
        <v>199</v>
      </c>
      <c r="G23" s="6">
        <f>[2]ОП!$G$11</f>
        <v>631010000</v>
      </c>
      <c r="H23" s="4" t="str">
        <f>[2]ОП!$H$11</f>
        <v>пр.Абая,102, корпус №38</v>
      </c>
      <c r="I23" s="7" t="s">
        <v>125</v>
      </c>
      <c r="J23" s="4" t="s">
        <v>48</v>
      </c>
      <c r="K23" s="6">
        <v>631010000</v>
      </c>
      <c r="L23" s="4" t="s">
        <v>60</v>
      </c>
      <c r="M23" s="4"/>
      <c r="N23" s="4"/>
      <c r="O23" s="4"/>
      <c r="P23" s="4"/>
      <c r="Q23" s="8">
        <v>46023</v>
      </c>
      <c r="R23" s="8">
        <v>46387</v>
      </c>
      <c r="S23" s="5">
        <v>0</v>
      </c>
      <c r="T23" s="5">
        <v>100</v>
      </c>
      <c r="U23" s="5">
        <v>0</v>
      </c>
      <c r="V23" s="10"/>
      <c r="W23" s="9" t="s">
        <v>212</v>
      </c>
      <c r="X23" s="10">
        <v>1</v>
      </c>
      <c r="Y23" s="10">
        <v>114228.00000000001</v>
      </c>
      <c r="Z23" s="10">
        <f t="shared" si="0"/>
        <v>114228.00000000001</v>
      </c>
      <c r="AA23" s="11">
        <f t="shared" si="6"/>
        <v>132504.48000000001</v>
      </c>
      <c r="AB23" s="12">
        <v>0</v>
      </c>
      <c r="AC23" s="12">
        <v>0</v>
      </c>
      <c r="AD23" s="12">
        <v>0</v>
      </c>
      <c r="AE23" s="6">
        <v>941040000097</v>
      </c>
      <c r="AF23" s="4" t="s">
        <v>103</v>
      </c>
      <c r="AG23" s="4" t="s">
        <v>104</v>
      </c>
      <c r="AH23" s="4"/>
      <c r="AI23" s="4"/>
      <c r="AJ23" s="4"/>
      <c r="AK23" s="4"/>
      <c r="AL23" s="4"/>
      <c r="AM23" s="4"/>
      <c r="AN23" s="4"/>
      <c r="AO23" s="4"/>
      <c r="AP23" s="4"/>
      <c r="AQ23" s="4"/>
      <c r="AR23" s="4"/>
      <c r="AS23" s="4"/>
    </row>
    <row r="24" spans="1:46" s="13" customFormat="1" ht="27" customHeight="1" x14ac:dyDescent="0.25">
      <c r="A24" s="14" t="s">
        <v>105</v>
      </c>
      <c r="B24" s="5">
        <v>17</v>
      </c>
      <c r="C24" s="7" t="s">
        <v>106</v>
      </c>
      <c r="D24" s="4" t="s">
        <v>107</v>
      </c>
      <c r="E24" s="4" t="s">
        <v>108</v>
      </c>
      <c r="F24" s="7" t="s">
        <v>109</v>
      </c>
      <c r="G24" s="7" t="s">
        <v>110</v>
      </c>
      <c r="H24" s="7" t="s">
        <v>111</v>
      </c>
      <c r="I24" s="7" t="s">
        <v>201</v>
      </c>
      <c r="J24" s="14" t="s">
        <v>112</v>
      </c>
      <c r="K24" s="7"/>
      <c r="L24" s="4" t="s">
        <v>113</v>
      </c>
      <c r="M24" s="4"/>
      <c r="N24" s="4"/>
      <c r="O24" s="4"/>
      <c r="P24" s="7" t="s">
        <v>114</v>
      </c>
      <c r="Q24" s="8"/>
      <c r="R24" s="8"/>
      <c r="S24" s="6">
        <v>100</v>
      </c>
      <c r="T24" s="6">
        <v>0</v>
      </c>
      <c r="U24" s="6">
        <v>0</v>
      </c>
      <c r="V24" s="4"/>
      <c r="W24" s="7" t="s">
        <v>115</v>
      </c>
      <c r="X24" s="10">
        <v>1</v>
      </c>
      <c r="Y24" s="15">
        <v>289718658</v>
      </c>
      <c r="Z24" s="10">
        <f t="shared" ref="Z24:Z56" si="8">X24*Y24</f>
        <v>289718658</v>
      </c>
      <c r="AA24" s="15">
        <f>Z24</f>
        <v>289718658</v>
      </c>
      <c r="AB24" s="12">
        <v>0</v>
      </c>
      <c r="AC24" s="12">
        <v>0</v>
      </c>
      <c r="AD24" s="12">
        <v>0</v>
      </c>
      <c r="AE24" s="16" t="s">
        <v>116</v>
      </c>
      <c r="AF24" s="4" t="s">
        <v>117</v>
      </c>
      <c r="AG24" s="4" t="s">
        <v>118</v>
      </c>
      <c r="AH24" s="14"/>
      <c r="AI24" s="14"/>
      <c r="AJ24" s="14"/>
      <c r="AK24" s="14"/>
      <c r="AL24" s="14"/>
      <c r="AM24" s="14"/>
      <c r="AN24" s="14"/>
      <c r="AO24" s="14"/>
      <c r="AP24" s="14"/>
      <c r="AQ24" s="14"/>
      <c r="AR24" s="14"/>
      <c r="AS24" s="14"/>
    </row>
    <row r="25" spans="1:46" s="13" customFormat="1" ht="27" customHeight="1" x14ac:dyDescent="0.25">
      <c r="A25" s="7" t="s">
        <v>193</v>
      </c>
      <c r="B25" s="5">
        <v>18</v>
      </c>
      <c r="C25" s="14" t="s">
        <v>119</v>
      </c>
      <c r="D25" s="7" t="s">
        <v>120</v>
      </c>
      <c r="E25" s="7" t="s">
        <v>121</v>
      </c>
      <c r="F25" s="7" t="s">
        <v>122</v>
      </c>
      <c r="G25" s="7" t="s">
        <v>123</v>
      </c>
      <c r="H25" s="7" t="s">
        <v>124</v>
      </c>
      <c r="I25" s="95" t="s">
        <v>413</v>
      </c>
      <c r="J25" s="7" t="s">
        <v>48</v>
      </c>
      <c r="K25" s="6">
        <v>631010000</v>
      </c>
      <c r="L25" s="7" t="s">
        <v>126</v>
      </c>
      <c r="M25" s="7" t="s">
        <v>127</v>
      </c>
      <c r="N25" s="7" t="s">
        <v>128</v>
      </c>
      <c r="O25" s="7" t="s">
        <v>129</v>
      </c>
      <c r="P25" s="7"/>
      <c r="Q25" s="7"/>
      <c r="R25" s="7"/>
      <c r="S25" s="4">
        <v>0</v>
      </c>
      <c r="T25" s="4">
        <v>0</v>
      </c>
      <c r="U25" s="4">
        <v>100</v>
      </c>
      <c r="V25" s="7" t="s">
        <v>71</v>
      </c>
      <c r="W25" s="9" t="s">
        <v>212</v>
      </c>
      <c r="X25" s="96">
        <v>512.26</v>
      </c>
      <c r="Y25" s="96">
        <v>1917000</v>
      </c>
      <c r="Z25" s="96">
        <f t="shared" si="8"/>
        <v>982002420</v>
      </c>
      <c r="AA25" s="97">
        <f t="shared" si="6"/>
        <v>1139122807.1999998</v>
      </c>
      <c r="AB25" s="12">
        <v>0</v>
      </c>
      <c r="AC25" s="12">
        <v>0</v>
      </c>
      <c r="AD25" s="12">
        <v>0</v>
      </c>
      <c r="AE25" s="7" t="s">
        <v>116</v>
      </c>
      <c r="AF25" s="7"/>
      <c r="AG25" s="7"/>
      <c r="AH25" s="7" t="s">
        <v>130</v>
      </c>
      <c r="AI25" s="7" t="s">
        <v>131</v>
      </c>
      <c r="AJ25" s="7" t="s">
        <v>132</v>
      </c>
      <c r="AK25" s="7" t="s">
        <v>133</v>
      </c>
      <c r="AL25" s="7" t="s">
        <v>134</v>
      </c>
      <c r="AM25" s="7" t="s">
        <v>135</v>
      </c>
      <c r="AN25" s="7" t="s">
        <v>136</v>
      </c>
      <c r="AO25" s="7" t="s">
        <v>137</v>
      </c>
      <c r="AP25" s="7" t="s">
        <v>138</v>
      </c>
      <c r="AQ25" s="7" t="s">
        <v>139</v>
      </c>
      <c r="AR25" s="7" t="s">
        <v>140</v>
      </c>
      <c r="AS25" s="7" t="s">
        <v>141</v>
      </c>
    </row>
    <row r="26" spans="1:46" s="13" customFormat="1" ht="27" customHeight="1" x14ac:dyDescent="0.25">
      <c r="A26" s="17" t="s">
        <v>194</v>
      </c>
      <c r="B26" s="5">
        <v>19</v>
      </c>
      <c r="C26" s="14" t="s">
        <v>142</v>
      </c>
      <c r="D26" s="7" t="s">
        <v>143</v>
      </c>
      <c r="E26" s="7" t="s">
        <v>144</v>
      </c>
      <c r="F26" s="7" t="s">
        <v>122</v>
      </c>
      <c r="G26" s="7" t="s">
        <v>123</v>
      </c>
      <c r="H26" s="7" t="s">
        <v>124</v>
      </c>
      <c r="I26" s="7" t="s">
        <v>355</v>
      </c>
      <c r="J26" s="7" t="s">
        <v>48</v>
      </c>
      <c r="K26" s="6">
        <v>631010000</v>
      </c>
      <c r="L26" s="7" t="s">
        <v>145</v>
      </c>
      <c r="M26" s="7" t="s">
        <v>127</v>
      </c>
      <c r="N26" s="7"/>
      <c r="O26" s="7"/>
      <c r="P26" s="7" t="s">
        <v>114</v>
      </c>
      <c r="Q26" s="7"/>
      <c r="R26" s="7"/>
      <c r="S26" s="4">
        <v>0</v>
      </c>
      <c r="T26" s="4">
        <v>0</v>
      </c>
      <c r="U26" s="4">
        <v>100</v>
      </c>
      <c r="V26" s="7" t="s">
        <v>146</v>
      </c>
      <c r="W26" s="9" t="s">
        <v>212</v>
      </c>
      <c r="X26" s="10">
        <v>0</v>
      </c>
      <c r="Y26" s="18">
        <v>145011.6</v>
      </c>
      <c r="Z26" s="10">
        <f t="shared" si="8"/>
        <v>0</v>
      </c>
      <c r="AA26" s="11">
        <f t="shared" si="6"/>
        <v>0</v>
      </c>
      <c r="AB26" s="12">
        <v>0</v>
      </c>
      <c r="AC26" s="12">
        <v>0</v>
      </c>
      <c r="AD26" s="12">
        <v>0</v>
      </c>
      <c r="AE26" s="7" t="s">
        <v>116</v>
      </c>
      <c r="AF26" s="4"/>
      <c r="AG26" s="4"/>
      <c r="AH26" s="7" t="s">
        <v>130</v>
      </c>
      <c r="AI26" s="7" t="s">
        <v>147</v>
      </c>
      <c r="AJ26" s="7" t="s">
        <v>148</v>
      </c>
      <c r="AK26" s="7" t="s">
        <v>133</v>
      </c>
      <c r="AL26" s="7" t="s">
        <v>149</v>
      </c>
      <c r="AM26" s="7" t="s">
        <v>150</v>
      </c>
      <c r="AN26" s="7" t="s">
        <v>136</v>
      </c>
      <c r="AO26" s="7" t="s">
        <v>151</v>
      </c>
      <c r="AP26" s="7" t="s">
        <v>152</v>
      </c>
      <c r="AQ26" s="7" t="s">
        <v>139</v>
      </c>
      <c r="AR26" s="7" t="s">
        <v>153</v>
      </c>
      <c r="AS26" s="7" t="s">
        <v>154</v>
      </c>
    </row>
    <row r="27" spans="1:46" s="13" customFormat="1" ht="27" customHeight="1" x14ac:dyDescent="0.25">
      <c r="A27" s="17" t="s">
        <v>349</v>
      </c>
      <c r="B27" s="5">
        <v>20</v>
      </c>
      <c r="C27" s="14" t="s">
        <v>155</v>
      </c>
      <c r="D27" s="7" t="s">
        <v>143</v>
      </c>
      <c r="E27" s="7" t="s">
        <v>156</v>
      </c>
      <c r="F27" s="7" t="s">
        <v>122</v>
      </c>
      <c r="G27" s="7" t="s">
        <v>123</v>
      </c>
      <c r="H27" s="7" t="s">
        <v>124</v>
      </c>
      <c r="I27" s="7" t="s">
        <v>201</v>
      </c>
      <c r="J27" s="7" t="s">
        <v>48</v>
      </c>
      <c r="K27" s="6">
        <v>631010000</v>
      </c>
      <c r="L27" s="7" t="s">
        <v>145</v>
      </c>
      <c r="M27" s="7" t="s">
        <v>127</v>
      </c>
      <c r="N27" s="17"/>
      <c r="O27" s="17"/>
      <c r="P27" s="17" t="s">
        <v>114</v>
      </c>
      <c r="Q27" s="8"/>
      <c r="R27" s="8"/>
      <c r="S27" s="4">
        <v>100</v>
      </c>
      <c r="T27" s="4">
        <v>0</v>
      </c>
      <c r="U27" s="4">
        <v>0</v>
      </c>
      <c r="V27" s="7" t="s">
        <v>146</v>
      </c>
      <c r="W27" s="9" t="s">
        <v>212</v>
      </c>
      <c r="X27" s="10">
        <v>34655</v>
      </c>
      <c r="Y27" s="18">
        <v>161200</v>
      </c>
      <c r="Z27" s="10">
        <f t="shared" si="8"/>
        <v>5586386000</v>
      </c>
      <c r="AA27" s="11">
        <f t="shared" si="6"/>
        <v>6480207760</v>
      </c>
      <c r="AB27" s="12">
        <v>0</v>
      </c>
      <c r="AC27" s="12">
        <v>0</v>
      </c>
      <c r="AD27" s="12">
        <v>0</v>
      </c>
      <c r="AE27" s="7" t="s">
        <v>116</v>
      </c>
      <c r="AF27" s="7"/>
      <c r="AG27" s="7"/>
      <c r="AH27" s="7" t="s">
        <v>130</v>
      </c>
      <c r="AI27" s="7" t="s">
        <v>157</v>
      </c>
      <c r="AJ27" s="7" t="s">
        <v>158</v>
      </c>
      <c r="AK27" s="7" t="s">
        <v>133</v>
      </c>
      <c r="AL27" s="7" t="s">
        <v>159</v>
      </c>
      <c r="AM27" s="7" t="s">
        <v>160</v>
      </c>
      <c r="AN27" s="7" t="s">
        <v>136</v>
      </c>
      <c r="AO27" s="7" t="s">
        <v>161</v>
      </c>
      <c r="AP27" s="7" t="s">
        <v>162</v>
      </c>
      <c r="AQ27" s="7"/>
      <c r="AR27" s="7"/>
      <c r="AS27" s="7"/>
    </row>
    <row r="28" spans="1:46" s="13" customFormat="1" ht="27" customHeight="1" x14ac:dyDescent="0.25">
      <c r="A28" s="17" t="s">
        <v>350</v>
      </c>
      <c r="B28" s="5">
        <v>21</v>
      </c>
      <c r="C28" s="14" t="s">
        <v>155</v>
      </c>
      <c r="D28" s="7" t="s">
        <v>143</v>
      </c>
      <c r="E28" s="7" t="s">
        <v>156</v>
      </c>
      <c r="F28" s="7" t="s">
        <v>122</v>
      </c>
      <c r="G28" s="7" t="s">
        <v>123</v>
      </c>
      <c r="H28" s="7" t="s">
        <v>124</v>
      </c>
      <c r="I28" s="7" t="s">
        <v>201</v>
      </c>
      <c r="J28" s="7" t="s">
        <v>48</v>
      </c>
      <c r="K28" s="6">
        <v>631010000</v>
      </c>
      <c r="L28" s="7" t="s">
        <v>145</v>
      </c>
      <c r="M28" s="7" t="s">
        <v>127</v>
      </c>
      <c r="N28" s="14"/>
      <c r="O28" s="14"/>
      <c r="P28" s="17" t="s">
        <v>114</v>
      </c>
      <c r="Q28" s="14"/>
      <c r="R28" s="14"/>
      <c r="S28" s="4">
        <v>100</v>
      </c>
      <c r="T28" s="4">
        <v>0</v>
      </c>
      <c r="U28" s="4">
        <v>0</v>
      </c>
      <c r="V28" s="7" t="s">
        <v>146</v>
      </c>
      <c r="W28" s="9" t="s">
        <v>212</v>
      </c>
      <c r="X28" s="10">
        <v>9729</v>
      </c>
      <c r="Y28" s="18">
        <v>117000</v>
      </c>
      <c r="Z28" s="10">
        <f t="shared" si="8"/>
        <v>1138293000</v>
      </c>
      <c r="AA28" s="11">
        <f t="shared" si="6"/>
        <v>1320419880</v>
      </c>
      <c r="AB28" s="12">
        <v>0</v>
      </c>
      <c r="AC28" s="12">
        <v>0</v>
      </c>
      <c r="AD28" s="12">
        <v>0</v>
      </c>
      <c r="AE28" s="7" t="s">
        <v>116</v>
      </c>
      <c r="AF28" s="14"/>
      <c r="AG28" s="14"/>
      <c r="AH28" s="7" t="s">
        <v>130</v>
      </c>
      <c r="AI28" s="7" t="s">
        <v>157</v>
      </c>
      <c r="AJ28" s="7" t="s">
        <v>158</v>
      </c>
      <c r="AK28" s="7" t="s">
        <v>133</v>
      </c>
      <c r="AL28" s="7" t="s">
        <v>163</v>
      </c>
      <c r="AM28" s="7" t="s">
        <v>164</v>
      </c>
      <c r="AN28" s="7" t="s">
        <v>136</v>
      </c>
      <c r="AO28" s="7" t="s">
        <v>165</v>
      </c>
      <c r="AP28" s="7" t="s">
        <v>166</v>
      </c>
      <c r="AQ28" s="7"/>
      <c r="AR28" s="7"/>
      <c r="AS28" s="7"/>
    </row>
    <row r="29" spans="1:46" s="13" customFormat="1" ht="27" customHeight="1" x14ac:dyDescent="0.25">
      <c r="A29" s="17" t="s">
        <v>195</v>
      </c>
      <c r="B29" s="5">
        <v>22</v>
      </c>
      <c r="C29" s="14" t="s">
        <v>155</v>
      </c>
      <c r="D29" s="7" t="s">
        <v>143</v>
      </c>
      <c r="E29" s="7" t="s">
        <v>156</v>
      </c>
      <c r="F29" s="7" t="s">
        <v>122</v>
      </c>
      <c r="G29" s="7" t="s">
        <v>123</v>
      </c>
      <c r="H29" s="7" t="s">
        <v>124</v>
      </c>
      <c r="I29" s="7" t="s">
        <v>355</v>
      </c>
      <c r="J29" s="7" t="s">
        <v>48</v>
      </c>
      <c r="K29" s="6">
        <v>631010000</v>
      </c>
      <c r="L29" s="7" t="s">
        <v>145</v>
      </c>
      <c r="M29" s="7" t="s">
        <v>127</v>
      </c>
      <c r="N29" s="14"/>
      <c r="O29" s="14"/>
      <c r="P29" s="17" t="s">
        <v>114</v>
      </c>
      <c r="Q29" s="14"/>
      <c r="R29" s="14"/>
      <c r="S29" s="4">
        <v>0</v>
      </c>
      <c r="T29" s="4">
        <v>0</v>
      </c>
      <c r="U29" s="4">
        <v>100</v>
      </c>
      <c r="V29" s="7" t="s">
        <v>146</v>
      </c>
      <c r="W29" s="9" t="s">
        <v>212</v>
      </c>
      <c r="X29" s="10">
        <v>0</v>
      </c>
      <c r="Y29" s="18">
        <v>144990</v>
      </c>
      <c r="Z29" s="10">
        <f t="shared" si="8"/>
        <v>0</v>
      </c>
      <c r="AA29" s="11">
        <f t="shared" si="6"/>
        <v>0</v>
      </c>
      <c r="AB29" s="12">
        <v>0</v>
      </c>
      <c r="AC29" s="12">
        <v>0</v>
      </c>
      <c r="AD29" s="12">
        <v>0</v>
      </c>
      <c r="AE29" s="7" t="s">
        <v>116</v>
      </c>
      <c r="AF29" s="14"/>
      <c r="AG29" s="14"/>
      <c r="AH29" s="7" t="s">
        <v>130</v>
      </c>
      <c r="AI29" s="7" t="s">
        <v>157</v>
      </c>
      <c r="AJ29" s="7" t="s">
        <v>158</v>
      </c>
      <c r="AK29" s="7" t="s">
        <v>133</v>
      </c>
      <c r="AL29" s="7" t="s">
        <v>167</v>
      </c>
      <c r="AM29" s="7" t="s">
        <v>168</v>
      </c>
      <c r="AN29" s="7" t="s">
        <v>136</v>
      </c>
      <c r="AO29" s="7" t="s">
        <v>169</v>
      </c>
      <c r="AP29" s="7" t="s">
        <v>170</v>
      </c>
      <c r="AQ29" s="7"/>
      <c r="AR29" s="7"/>
      <c r="AS29" s="7"/>
    </row>
    <row r="30" spans="1:46" s="13" customFormat="1" ht="27" customHeight="1" x14ac:dyDescent="0.25">
      <c r="A30" s="17" t="s">
        <v>196</v>
      </c>
      <c r="B30" s="5">
        <v>23</v>
      </c>
      <c r="C30" s="14" t="s">
        <v>171</v>
      </c>
      <c r="D30" s="7" t="s">
        <v>143</v>
      </c>
      <c r="E30" s="7" t="s">
        <v>172</v>
      </c>
      <c r="F30" s="7" t="s">
        <v>122</v>
      </c>
      <c r="G30" s="7" t="s">
        <v>123</v>
      </c>
      <c r="H30" s="7" t="s">
        <v>124</v>
      </c>
      <c r="I30" s="7" t="s">
        <v>416</v>
      </c>
      <c r="J30" s="7" t="s">
        <v>48</v>
      </c>
      <c r="K30" s="6">
        <v>631010000</v>
      </c>
      <c r="L30" s="7" t="s">
        <v>145</v>
      </c>
      <c r="M30" s="7" t="s">
        <v>127</v>
      </c>
      <c r="N30" s="14"/>
      <c r="O30" s="14"/>
      <c r="P30" s="17" t="s">
        <v>114</v>
      </c>
      <c r="Q30" s="14"/>
      <c r="R30" s="14"/>
      <c r="S30" s="4">
        <v>0</v>
      </c>
      <c r="T30" s="4">
        <v>0</v>
      </c>
      <c r="U30" s="4">
        <v>100</v>
      </c>
      <c r="V30" s="7" t="s">
        <v>146</v>
      </c>
      <c r="W30" s="9" t="s">
        <v>212</v>
      </c>
      <c r="X30" s="10">
        <v>1243.17</v>
      </c>
      <c r="Y30" s="18">
        <v>161697.60000000001</v>
      </c>
      <c r="Z30" s="10">
        <f t="shared" si="8"/>
        <v>201017605.39200002</v>
      </c>
      <c r="AA30" s="11">
        <f t="shared" si="6"/>
        <v>233180422.25472</v>
      </c>
      <c r="AB30" s="12">
        <v>0</v>
      </c>
      <c r="AC30" s="12">
        <v>0</v>
      </c>
      <c r="AD30" s="12">
        <v>0</v>
      </c>
      <c r="AE30" s="7" t="s">
        <v>116</v>
      </c>
      <c r="AF30" s="14"/>
      <c r="AG30" s="14"/>
      <c r="AH30" s="7" t="s">
        <v>130</v>
      </c>
      <c r="AI30" s="7" t="s">
        <v>351</v>
      </c>
      <c r="AJ30" s="7" t="s">
        <v>352</v>
      </c>
      <c r="AK30" s="7" t="s">
        <v>133</v>
      </c>
      <c r="AL30" s="7" t="s">
        <v>173</v>
      </c>
      <c r="AM30" s="7" t="s">
        <v>174</v>
      </c>
      <c r="AN30" s="7" t="s">
        <v>136</v>
      </c>
      <c r="AO30" s="7" t="s">
        <v>175</v>
      </c>
      <c r="AP30" s="7" t="s">
        <v>176</v>
      </c>
      <c r="AQ30" s="14"/>
      <c r="AR30" s="14"/>
      <c r="AS30" s="14"/>
    </row>
    <row r="31" spans="1:46" s="14" customFormat="1" ht="27" customHeight="1" x14ac:dyDescent="0.25">
      <c r="A31" s="7" t="s">
        <v>334</v>
      </c>
      <c r="B31" s="5">
        <v>24</v>
      </c>
      <c r="C31" s="14" t="s">
        <v>155</v>
      </c>
      <c r="D31" s="14" t="s">
        <v>143</v>
      </c>
      <c r="E31" s="19" t="s">
        <v>156</v>
      </c>
      <c r="F31" s="14" t="s">
        <v>122</v>
      </c>
      <c r="G31" s="14">
        <v>631010000</v>
      </c>
      <c r="H31" s="14" t="s">
        <v>124</v>
      </c>
      <c r="I31" s="17" t="s">
        <v>125</v>
      </c>
      <c r="J31" s="14" t="s">
        <v>48</v>
      </c>
      <c r="K31" s="14">
        <v>631010000</v>
      </c>
      <c r="L31" s="14" t="s">
        <v>145</v>
      </c>
      <c r="M31" s="14" t="s">
        <v>203</v>
      </c>
      <c r="P31" s="14" t="s">
        <v>114</v>
      </c>
      <c r="S31" s="14">
        <v>100</v>
      </c>
      <c r="T31" s="14">
        <v>0</v>
      </c>
      <c r="U31" s="14">
        <v>0</v>
      </c>
      <c r="V31" s="14" t="s">
        <v>146</v>
      </c>
      <c r="W31" s="9" t="s">
        <v>212</v>
      </c>
      <c r="X31" s="11">
        <v>8060</v>
      </c>
      <c r="Y31" s="11">
        <v>159200.5</v>
      </c>
      <c r="Z31" s="10">
        <f t="shared" si="8"/>
        <v>1283156030</v>
      </c>
      <c r="AA31" s="11">
        <f t="shared" si="6"/>
        <v>1488460994.8</v>
      </c>
      <c r="AB31" s="12">
        <v>0</v>
      </c>
      <c r="AC31" s="20">
        <v>0</v>
      </c>
      <c r="AD31" s="20">
        <v>0</v>
      </c>
      <c r="AE31" s="7" t="s">
        <v>116</v>
      </c>
      <c r="AH31" s="14" t="s">
        <v>130</v>
      </c>
      <c r="AI31" s="14" t="s">
        <v>157</v>
      </c>
      <c r="AJ31" s="14" t="s">
        <v>158</v>
      </c>
      <c r="AK31" s="14" t="s">
        <v>133</v>
      </c>
      <c r="AL31" s="14" t="s">
        <v>159</v>
      </c>
      <c r="AM31" s="14" t="s">
        <v>160</v>
      </c>
      <c r="AN31" s="14" t="s">
        <v>136</v>
      </c>
      <c r="AO31" s="14" t="s">
        <v>161</v>
      </c>
      <c r="AP31" s="4" t="s">
        <v>162</v>
      </c>
      <c r="AT31" s="21"/>
    </row>
    <row r="32" spans="1:46" s="13" customFormat="1" ht="27" customHeight="1" x14ac:dyDescent="0.25">
      <c r="A32" s="14" t="s">
        <v>207</v>
      </c>
      <c r="B32" s="14">
        <v>25</v>
      </c>
      <c r="C32" s="14" t="s">
        <v>208</v>
      </c>
      <c r="D32" s="14" t="s">
        <v>209</v>
      </c>
      <c r="E32" s="14" t="s">
        <v>210</v>
      </c>
      <c r="F32" s="14" t="s">
        <v>122</v>
      </c>
      <c r="G32" s="14" t="s">
        <v>123</v>
      </c>
      <c r="H32" s="14" t="s">
        <v>124</v>
      </c>
      <c r="I32" s="17" t="s">
        <v>201</v>
      </c>
      <c r="J32" s="14" t="s">
        <v>48</v>
      </c>
      <c r="K32" s="14">
        <v>631010000</v>
      </c>
      <c r="L32" s="14" t="s">
        <v>211</v>
      </c>
      <c r="M32" s="14" t="s">
        <v>127</v>
      </c>
      <c r="N32" s="14"/>
      <c r="O32" s="14"/>
      <c r="P32" s="14" t="s">
        <v>114</v>
      </c>
      <c r="Q32" s="14"/>
      <c r="R32" s="14"/>
      <c r="S32" s="13">
        <v>0</v>
      </c>
      <c r="T32" s="14">
        <v>100</v>
      </c>
      <c r="U32" s="14">
        <v>0</v>
      </c>
      <c r="V32" s="14" t="s">
        <v>146</v>
      </c>
      <c r="W32" s="14" t="s">
        <v>212</v>
      </c>
      <c r="X32" s="11">
        <v>298200</v>
      </c>
      <c r="Y32" s="11" t="s">
        <v>213</v>
      </c>
      <c r="Z32" s="10">
        <f t="shared" si="8"/>
        <v>679538160</v>
      </c>
      <c r="AA32" s="11">
        <f t="shared" si="6"/>
        <v>788264265.5999999</v>
      </c>
      <c r="AB32" s="20">
        <v>0</v>
      </c>
      <c r="AC32" s="20">
        <v>0</v>
      </c>
      <c r="AD32" s="20">
        <v>0</v>
      </c>
      <c r="AE32" s="14" t="s">
        <v>116</v>
      </c>
      <c r="AF32" s="14"/>
      <c r="AG32" s="14"/>
      <c r="AH32" s="7" t="s">
        <v>130</v>
      </c>
      <c r="AI32" s="14" t="s">
        <v>214</v>
      </c>
      <c r="AJ32" s="14" t="s">
        <v>214</v>
      </c>
      <c r="AK32" s="14"/>
      <c r="AL32" s="14"/>
      <c r="AM32" s="14"/>
      <c r="AN32" s="14"/>
      <c r="AO32" s="14"/>
      <c r="AP32" s="14"/>
      <c r="AQ32" s="14"/>
      <c r="AR32" s="14"/>
      <c r="AS32" s="14"/>
    </row>
    <row r="33" spans="1:45" s="13" customFormat="1" ht="27" customHeight="1" x14ac:dyDescent="0.25">
      <c r="A33" s="14" t="s">
        <v>215</v>
      </c>
      <c r="B33" s="14">
        <v>26</v>
      </c>
      <c r="C33" s="14" t="s">
        <v>216</v>
      </c>
      <c r="D33" s="14" t="s">
        <v>217</v>
      </c>
      <c r="E33" s="14" t="s">
        <v>218</v>
      </c>
      <c r="F33" s="14" t="s">
        <v>122</v>
      </c>
      <c r="G33" s="14" t="s">
        <v>123</v>
      </c>
      <c r="H33" s="14" t="s">
        <v>124</v>
      </c>
      <c r="I33" s="17" t="s">
        <v>333</v>
      </c>
      <c r="J33" s="14" t="s">
        <v>48</v>
      </c>
      <c r="K33" s="14">
        <v>631010000</v>
      </c>
      <c r="L33" s="14" t="s">
        <v>211</v>
      </c>
      <c r="M33" s="14" t="s">
        <v>219</v>
      </c>
      <c r="N33" s="14"/>
      <c r="O33" s="14"/>
      <c r="P33" s="14" t="s">
        <v>114</v>
      </c>
      <c r="Q33" s="14"/>
      <c r="R33" s="14"/>
      <c r="S33" s="14">
        <v>100</v>
      </c>
      <c r="T33" s="14">
        <v>0</v>
      </c>
      <c r="U33" s="14">
        <v>0</v>
      </c>
      <c r="V33" s="14" t="s">
        <v>146</v>
      </c>
      <c r="W33" s="14" t="s">
        <v>212</v>
      </c>
      <c r="X33" s="11" t="s">
        <v>220</v>
      </c>
      <c r="Y33" s="11">
        <v>1650.2463054187194</v>
      </c>
      <c r="Z33" s="10">
        <f t="shared" si="8"/>
        <v>231034482.75862071</v>
      </c>
      <c r="AA33" s="11">
        <f t="shared" si="6"/>
        <v>268000000</v>
      </c>
      <c r="AB33" s="20">
        <v>0</v>
      </c>
      <c r="AC33" s="20">
        <v>0</v>
      </c>
      <c r="AD33" s="20">
        <v>0</v>
      </c>
      <c r="AE33" s="14" t="s">
        <v>116</v>
      </c>
      <c r="AF33" s="14"/>
      <c r="AG33" s="14"/>
      <c r="AH33" s="7" t="s">
        <v>130</v>
      </c>
      <c r="AI33" s="14" t="s">
        <v>221</v>
      </c>
      <c r="AJ33" s="14" t="s">
        <v>221</v>
      </c>
      <c r="AK33" s="14"/>
      <c r="AL33" s="14"/>
      <c r="AM33" s="14"/>
      <c r="AN33" s="14"/>
      <c r="AO33" s="14"/>
      <c r="AP33" s="14"/>
      <c r="AQ33" s="14"/>
      <c r="AR33" s="14"/>
      <c r="AS33" s="14"/>
    </row>
    <row r="34" spans="1:45" s="13" customFormat="1" ht="27" customHeight="1" x14ac:dyDescent="0.25">
      <c r="A34" s="14" t="s">
        <v>222</v>
      </c>
      <c r="B34" s="14">
        <v>27</v>
      </c>
      <c r="C34" s="14" t="s">
        <v>223</v>
      </c>
      <c r="D34" s="14" t="s">
        <v>224</v>
      </c>
      <c r="E34" s="14" t="s">
        <v>225</v>
      </c>
      <c r="F34" s="14" t="s">
        <v>122</v>
      </c>
      <c r="G34" s="14" t="s">
        <v>123</v>
      </c>
      <c r="H34" s="14" t="s">
        <v>124</v>
      </c>
      <c r="I34" s="22" t="s">
        <v>202</v>
      </c>
      <c r="J34" s="14" t="s">
        <v>48</v>
      </c>
      <c r="K34" s="14">
        <v>631010000</v>
      </c>
      <c r="L34" s="14" t="s">
        <v>211</v>
      </c>
      <c r="M34" s="14" t="s">
        <v>54</v>
      </c>
      <c r="N34" s="14"/>
      <c r="O34" s="14"/>
      <c r="P34" s="14" t="s">
        <v>114</v>
      </c>
      <c r="Q34" s="14"/>
      <c r="R34" s="14"/>
      <c r="S34" s="14">
        <v>0</v>
      </c>
      <c r="T34" s="14">
        <v>100</v>
      </c>
      <c r="U34" s="14">
        <v>0</v>
      </c>
      <c r="V34" s="14" t="s">
        <v>226</v>
      </c>
      <c r="W34" s="14" t="s">
        <v>212</v>
      </c>
      <c r="X34" s="11" t="s">
        <v>227</v>
      </c>
      <c r="Y34" s="11">
        <v>2900</v>
      </c>
      <c r="Z34" s="10">
        <f t="shared" si="8"/>
        <v>80379300</v>
      </c>
      <c r="AA34" s="11">
        <f t="shared" si="6"/>
        <v>93239988</v>
      </c>
      <c r="AB34" s="20">
        <v>0</v>
      </c>
      <c r="AC34" s="20">
        <v>0</v>
      </c>
      <c r="AD34" s="20">
        <v>0</v>
      </c>
      <c r="AE34" s="14" t="s">
        <v>116</v>
      </c>
      <c r="AF34" s="14"/>
      <c r="AG34" s="14"/>
      <c r="AH34" s="14" t="s">
        <v>136</v>
      </c>
      <c r="AI34" s="14" t="s">
        <v>377</v>
      </c>
      <c r="AJ34" s="14" t="s">
        <v>378</v>
      </c>
      <c r="AK34" s="14" t="s">
        <v>130</v>
      </c>
      <c r="AL34" s="14" t="s">
        <v>224</v>
      </c>
      <c r="AM34" s="14" t="s">
        <v>224</v>
      </c>
      <c r="AN34" s="14" t="s">
        <v>229</v>
      </c>
      <c r="AO34" s="14" t="s">
        <v>230</v>
      </c>
      <c r="AP34" s="14" t="s">
        <v>230</v>
      </c>
      <c r="AQ34" s="14"/>
      <c r="AR34" s="14"/>
      <c r="AS34" s="14"/>
    </row>
    <row r="35" spans="1:45" s="13" customFormat="1" ht="27" customHeight="1" x14ac:dyDescent="0.25">
      <c r="A35" s="23">
        <v>5000018244</v>
      </c>
      <c r="B35" s="14">
        <v>28</v>
      </c>
      <c r="C35" s="14" t="s">
        <v>231</v>
      </c>
      <c r="D35" s="14" t="s">
        <v>232</v>
      </c>
      <c r="E35" s="14" t="s">
        <v>233</v>
      </c>
      <c r="F35" s="14" t="s">
        <v>122</v>
      </c>
      <c r="G35" s="14" t="s">
        <v>123</v>
      </c>
      <c r="H35" s="14" t="s">
        <v>124</v>
      </c>
      <c r="I35" s="22" t="s">
        <v>333</v>
      </c>
      <c r="J35" s="14" t="s">
        <v>48</v>
      </c>
      <c r="K35" s="14">
        <v>631010000</v>
      </c>
      <c r="L35" s="14" t="s">
        <v>211</v>
      </c>
      <c r="M35" s="14" t="s">
        <v>54</v>
      </c>
      <c r="N35" s="14"/>
      <c r="O35" s="14"/>
      <c r="P35" s="14" t="s">
        <v>114</v>
      </c>
      <c r="Q35" s="14"/>
      <c r="R35" s="14"/>
      <c r="S35" s="14">
        <v>0</v>
      </c>
      <c r="T35" s="14">
        <v>100</v>
      </c>
      <c r="U35" s="14">
        <v>0</v>
      </c>
      <c r="V35" s="14" t="s">
        <v>226</v>
      </c>
      <c r="W35" s="14" t="s">
        <v>212</v>
      </c>
      <c r="X35" s="11">
        <v>5630</v>
      </c>
      <c r="Y35" s="11">
        <v>1495.69</v>
      </c>
      <c r="Z35" s="10">
        <f t="shared" si="8"/>
        <v>8420734.7000000011</v>
      </c>
      <c r="AA35" s="11">
        <f t="shared" si="6"/>
        <v>9768052.2520000003</v>
      </c>
      <c r="AB35" s="20">
        <v>0</v>
      </c>
      <c r="AC35" s="20">
        <v>0</v>
      </c>
      <c r="AD35" s="20">
        <v>0</v>
      </c>
      <c r="AE35" s="14" t="s">
        <v>116</v>
      </c>
      <c r="AF35" s="14"/>
      <c r="AG35" s="14"/>
      <c r="AH35" s="14" t="s">
        <v>229</v>
      </c>
      <c r="AI35" s="14" t="s">
        <v>234</v>
      </c>
      <c r="AJ35" s="14" t="s">
        <v>234</v>
      </c>
      <c r="AK35" s="24" t="s">
        <v>130</v>
      </c>
      <c r="AL35" s="23" t="s">
        <v>379</v>
      </c>
      <c r="AM35" s="25" t="s">
        <v>380</v>
      </c>
      <c r="AN35" s="14"/>
      <c r="AO35" s="14"/>
      <c r="AP35" s="14"/>
      <c r="AQ35" s="14"/>
      <c r="AR35" s="14"/>
      <c r="AS35" s="14"/>
    </row>
    <row r="36" spans="1:45" s="13" customFormat="1" ht="27" customHeight="1" x14ac:dyDescent="0.25">
      <c r="A36" s="14" t="s">
        <v>235</v>
      </c>
      <c r="B36" s="14">
        <v>29</v>
      </c>
      <c r="C36" s="14" t="s">
        <v>236</v>
      </c>
      <c r="D36" s="14" t="s">
        <v>237</v>
      </c>
      <c r="E36" s="14" t="s">
        <v>238</v>
      </c>
      <c r="F36" s="14" t="s">
        <v>122</v>
      </c>
      <c r="G36" s="14" t="s">
        <v>123</v>
      </c>
      <c r="H36" s="14" t="s">
        <v>124</v>
      </c>
      <c r="I36" s="17" t="s">
        <v>202</v>
      </c>
      <c r="J36" s="14" t="s">
        <v>48</v>
      </c>
      <c r="K36" s="14">
        <v>631010000</v>
      </c>
      <c r="L36" s="14" t="s">
        <v>211</v>
      </c>
      <c r="M36" s="14" t="s">
        <v>127</v>
      </c>
      <c r="N36" s="14"/>
      <c r="O36" s="14"/>
      <c r="P36" s="14" t="s">
        <v>114</v>
      </c>
      <c r="Q36" s="14"/>
      <c r="R36" s="14"/>
      <c r="S36" s="14">
        <v>0</v>
      </c>
      <c r="T36" s="14">
        <v>0</v>
      </c>
      <c r="U36" s="14">
        <v>100</v>
      </c>
      <c r="V36" s="14" t="s">
        <v>239</v>
      </c>
      <c r="W36" s="14" t="s">
        <v>212</v>
      </c>
      <c r="X36" s="11">
        <v>62.328000000000003</v>
      </c>
      <c r="Y36" s="11">
        <v>279500</v>
      </c>
      <c r="Z36" s="10">
        <f t="shared" si="8"/>
        <v>17420676</v>
      </c>
      <c r="AA36" s="11">
        <f t="shared" si="6"/>
        <v>20207984.16</v>
      </c>
      <c r="AB36" s="20">
        <v>0</v>
      </c>
      <c r="AC36" s="20">
        <v>0</v>
      </c>
      <c r="AD36" s="20">
        <v>0</v>
      </c>
      <c r="AE36" s="14" t="s">
        <v>116</v>
      </c>
      <c r="AF36" s="14"/>
      <c r="AG36" s="14"/>
      <c r="AH36" s="7" t="s">
        <v>130</v>
      </c>
      <c r="AI36" s="14" t="s">
        <v>240</v>
      </c>
      <c r="AJ36" s="14" t="s">
        <v>241</v>
      </c>
      <c r="AK36" s="14"/>
      <c r="AL36" s="14"/>
      <c r="AM36" s="14"/>
      <c r="AN36" s="14"/>
      <c r="AO36" s="14"/>
      <c r="AP36" s="14"/>
      <c r="AQ36" s="14"/>
      <c r="AR36" s="14"/>
      <c r="AS36" s="14"/>
    </row>
    <row r="37" spans="1:45" s="13" customFormat="1" ht="27" customHeight="1" x14ac:dyDescent="0.25">
      <c r="A37" s="14" t="s">
        <v>242</v>
      </c>
      <c r="B37" s="14">
        <v>30</v>
      </c>
      <c r="C37" s="14" t="s">
        <v>243</v>
      </c>
      <c r="D37" s="14" t="s">
        <v>237</v>
      </c>
      <c r="E37" s="14" t="s">
        <v>244</v>
      </c>
      <c r="F37" s="14" t="s">
        <v>122</v>
      </c>
      <c r="G37" s="14" t="s">
        <v>123</v>
      </c>
      <c r="H37" s="14" t="s">
        <v>124</v>
      </c>
      <c r="I37" s="17" t="s">
        <v>202</v>
      </c>
      <c r="J37" s="14" t="s">
        <v>48</v>
      </c>
      <c r="K37" s="14">
        <v>631010000</v>
      </c>
      <c r="L37" s="14" t="s">
        <v>211</v>
      </c>
      <c r="M37" s="14" t="s">
        <v>127</v>
      </c>
      <c r="N37" s="14"/>
      <c r="O37" s="14"/>
      <c r="P37" s="14" t="s">
        <v>114</v>
      </c>
      <c r="Q37" s="14"/>
      <c r="R37" s="14"/>
      <c r="S37" s="14">
        <v>0</v>
      </c>
      <c r="T37" s="14">
        <v>0</v>
      </c>
      <c r="U37" s="14">
        <v>100</v>
      </c>
      <c r="V37" s="14" t="s">
        <v>239</v>
      </c>
      <c r="W37" s="14" t="s">
        <v>212</v>
      </c>
      <c r="X37" s="11">
        <v>9</v>
      </c>
      <c r="Y37" s="11">
        <v>887250</v>
      </c>
      <c r="Z37" s="10">
        <f t="shared" si="8"/>
        <v>7985250</v>
      </c>
      <c r="AA37" s="11">
        <f t="shared" si="6"/>
        <v>9262890</v>
      </c>
      <c r="AB37" s="20">
        <v>0</v>
      </c>
      <c r="AC37" s="20">
        <v>0</v>
      </c>
      <c r="AD37" s="20">
        <v>0</v>
      </c>
      <c r="AE37" s="14" t="s">
        <v>116</v>
      </c>
      <c r="AF37" s="14"/>
      <c r="AG37" s="14"/>
      <c r="AH37" s="7" t="s">
        <v>130</v>
      </c>
      <c r="AI37" s="14" t="s">
        <v>245</v>
      </c>
      <c r="AJ37" s="14" t="s">
        <v>246</v>
      </c>
      <c r="AK37" s="14"/>
      <c r="AL37" s="14"/>
      <c r="AM37" s="14"/>
      <c r="AN37" s="14"/>
      <c r="AO37" s="14"/>
      <c r="AP37" s="14"/>
      <c r="AQ37" s="14"/>
      <c r="AR37" s="14"/>
      <c r="AS37" s="14"/>
    </row>
    <row r="38" spans="1:45" s="13" customFormat="1" ht="27" customHeight="1" x14ac:dyDescent="0.25">
      <c r="A38" s="14" t="s">
        <v>247</v>
      </c>
      <c r="B38" s="14">
        <v>31</v>
      </c>
      <c r="C38" s="14" t="s">
        <v>243</v>
      </c>
      <c r="D38" s="14" t="s">
        <v>237</v>
      </c>
      <c r="E38" s="14" t="s">
        <v>244</v>
      </c>
      <c r="F38" s="14" t="s">
        <v>122</v>
      </c>
      <c r="G38" s="14" t="s">
        <v>123</v>
      </c>
      <c r="H38" s="14" t="s">
        <v>124</v>
      </c>
      <c r="I38" s="17" t="s">
        <v>202</v>
      </c>
      <c r="J38" s="14" t="s">
        <v>48</v>
      </c>
      <c r="K38" s="14">
        <v>631010000</v>
      </c>
      <c r="L38" s="14" t="s">
        <v>211</v>
      </c>
      <c r="M38" s="14" t="s">
        <v>127</v>
      </c>
      <c r="N38" s="14"/>
      <c r="O38" s="14"/>
      <c r="P38" s="14" t="s">
        <v>114</v>
      </c>
      <c r="Q38" s="14"/>
      <c r="R38" s="14"/>
      <c r="S38" s="14">
        <v>0</v>
      </c>
      <c r="T38" s="14">
        <v>0</v>
      </c>
      <c r="U38" s="14">
        <v>100</v>
      </c>
      <c r="V38" s="14" t="s">
        <v>239</v>
      </c>
      <c r="W38" s="14" t="s">
        <v>212</v>
      </c>
      <c r="X38" s="11">
        <v>9</v>
      </c>
      <c r="Y38" s="11">
        <v>887250</v>
      </c>
      <c r="Z38" s="10">
        <f t="shared" si="8"/>
        <v>7985250</v>
      </c>
      <c r="AA38" s="11">
        <f t="shared" si="6"/>
        <v>9262890</v>
      </c>
      <c r="AB38" s="20">
        <v>0</v>
      </c>
      <c r="AC38" s="20">
        <v>0</v>
      </c>
      <c r="AD38" s="20">
        <v>0</v>
      </c>
      <c r="AE38" s="14" t="s">
        <v>116</v>
      </c>
      <c r="AF38" s="14"/>
      <c r="AG38" s="14"/>
      <c r="AH38" s="7" t="s">
        <v>130</v>
      </c>
      <c r="AI38" s="14" t="s">
        <v>248</v>
      </c>
      <c r="AJ38" s="14" t="s">
        <v>249</v>
      </c>
      <c r="AK38" s="14"/>
      <c r="AL38" s="14"/>
      <c r="AM38" s="14"/>
      <c r="AN38" s="14"/>
      <c r="AO38" s="14"/>
      <c r="AP38" s="14"/>
      <c r="AQ38" s="14"/>
      <c r="AR38" s="14"/>
      <c r="AS38" s="14"/>
    </row>
    <row r="39" spans="1:45" s="13" customFormat="1" ht="27" customHeight="1" x14ac:dyDescent="0.25">
      <c r="A39" s="14" t="s">
        <v>250</v>
      </c>
      <c r="B39" s="14">
        <v>32</v>
      </c>
      <c r="C39" s="14" t="s">
        <v>251</v>
      </c>
      <c r="D39" s="14" t="s">
        <v>252</v>
      </c>
      <c r="E39" s="14" t="s">
        <v>253</v>
      </c>
      <c r="F39" s="14" t="s">
        <v>122</v>
      </c>
      <c r="G39" s="14" t="s">
        <v>123</v>
      </c>
      <c r="H39" s="14" t="s">
        <v>124</v>
      </c>
      <c r="I39" s="17" t="s">
        <v>333</v>
      </c>
      <c r="J39" s="14" t="s">
        <v>48</v>
      </c>
      <c r="K39" s="14">
        <v>631010000</v>
      </c>
      <c r="L39" s="14" t="s">
        <v>211</v>
      </c>
      <c r="M39" s="14" t="s">
        <v>54</v>
      </c>
      <c r="N39" s="14"/>
      <c r="O39" s="14"/>
      <c r="P39" s="14" t="s">
        <v>114</v>
      </c>
      <c r="Q39" s="14"/>
      <c r="R39" s="14"/>
      <c r="S39" s="14">
        <v>0</v>
      </c>
      <c r="T39" s="14">
        <v>0</v>
      </c>
      <c r="U39" s="14">
        <v>100</v>
      </c>
      <c r="V39" s="14" t="s">
        <v>146</v>
      </c>
      <c r="W39" s="14" t="s">
        <v>212</v>
      </c>
      <c r="X39" s="26">
        <v>12000</v>
      </c>
      <c r="Y39" s="11">
        <v>4150</v>
      </c>
      <c r="Z39" s="10">
        <f t="shared" si="8"/>
        <v>49800000</v>
      </c>
      <c r="AA39" s="11">
        <f t="shared" si="6"/>
        <v>57767999.999999993</v>
      </c>
      <c r="AB39" s="20">
        <v>0</v>
      </c>
      <c r="AC39" s="20">
        <v>0</v>
      </c>
      <c r="AD39" s="20">
        <v>0</v>
      </c>
      <c r="AE39" s="14" t="s">
        <v>116</v>
      </c>
      <c r="AF39" s="14"/>
      <c r="AG39" s="14"/>
      <c r="AH39" s="7" t="s">
        <v>130</v>
      </c>
      <c r="AI39" s="14" t="s">
        <v>254</v>
      </c>
      <c r="AJ39" s="14" t="s">
        <v>254</v>
      </c>
      <c r="AK39" s="14"/>
      <c r="AL39" s="14"/>
      <c r="AM39" s="14"/>
      <c r="AN39" s="14"/>
      <c r="AO39" s="14"/>
      <c r="AP39" s="14"/>
      <c r="AQ39" s="14"/>
      <c r="AR39" s="14"/>
      <c r="AS39" s="14"/>
    </row>
    <row r="40" spans="1:45" s="13" customFormat="1" ht="27" customHeight="1" x14ac:dyDescent="0.25">
      <c r="A40" s="14" t="s">
        <v>255</v>
      </c>
      <c r="B40" s="14">
        <v>33</v>
      </c>
      <c r="C40" s="14" t="s">
        <v>256</v>
      </c>
      <c r="D40" s="14" t="s">
        <v>252</v>
      </c>
      <c r="E40" s="14" t="s">
        <v>257</v>
      </c>
      <c r="F40" s="14" t="s">
        <v>122</v>
      </c>
      <c r="G40" s="14" t="s">
        <v>123</v>
      </c>
      <c r="H40" s="14" t="s">
        <v>124</v>
      </c>
      <c r="I40" s="17" t="s">
        <v>333</v>
      </c>
      <c r="J40" s="14" t="s">
        <v>48</v>
      </c>
      <c r="K40" s="14">
        <v>631010000</v>
      </c>
      <c r="L40" s="14" t="s">
        <v>211</v>
      </c>
      <c r="M40" s="14" t="s">
        <v>54</v>
      </c>
      <c r="N40" s="14"/>
      <c r="O40" s="14"/>
      <c r="P40" s="14" t="s">
        <v>114</v>
      </c>
      <c r="Q40" s="14"/>
      <c r="R40" s="14"/>
      <c r="S40" s="14">
        <v>0</v>
      </c>
      <c r="T40" s="14">
        <v>0</v>
      </c>
      <c r="U40" s="14">
        <v>100</v>
      </c>
      <c r="V40" s="14" t="s">
        <v>146</v>
      </c>
      <c r="W40" s="14" t="s">
        <v>212</v>
      </c>
      <c r="X40" s="11">
        <v>15250</v>
      </c>
      <c r="Y40" s="11">
        <v>4150</v>
      </c>
      <c r="Z40" s="10">
        <f t="shared" si="8"/>
        <v>63287500</v>
      </c>
      <c r="AA40" s="11">
        <f t="shared" si="6"/>
        <v>73413500</v>
      </c>
      <c r="AB40" s="20">
        <v>0</v>
      </c>
      <c r="AC40" s="20">
        <v>0</v>
      </c>
      <c r="AD40" s="20">
        <v>0</v>
      </c>
      <c r="AE40" s="14" t="s">
        <v>116</v>
      </c>
      <c r="AF40" s="14"/>
      <c r="AG40" s="14"/>
      <c r="AH40" s="7" t="s">
        <v>130</v>
      </c>
      <c r="AI40" s="14" t="s">
        <v>258</v>
      </c>
      <c r="AJ40" s="14" t="s">
        <v>258</v>
      </c>
      <c r="AK40" s="14"/>
      <c r="AL40" s="14"/>
      <c r="AM40" s="14"/>
      <c r="AN40" s="14"/>
      <c r="AO40" s="14"/>
      <c r="AP40" s="14"/>
      <c r="AQ40" s="14"/>
      <c r="AR40" s="14"/>
      <c r="AS40" s="14"/>
    </row>
    <row r="41" spans="1:45" s="13" customFormat="1" ht="27" customHeight="1" x14ac:dyDescent="0.25">
      <c r="A41" s="14" t="s">
        <v>259</v>
      </c>
      <c r="B41" s="14">
        <v>34</v>
      </c>
      <c r="C41" s="14" t="s">
        <v>260</v>
      </c>
      <c r="D41" s="14" t="s">
        <v>261</v>
      </c>
      <c r="E41" s="14" t="s">
        <v>262</v>
      </c>
      <c r="F41" s="14" t="s">
        <v>122</v>
      </c>
      <c r="G41" s="14" t="s">
        <v>123</v>
      </c>
      <c r="H41" s="14" t="s">
        <v>124</v>
      </c>
      <c r="I41" s="22" t="s">
        <v>201</v>
      </c>
      <c r="J41" s="14" t="s">
        <v>48</v>
      </c>
      <c r="K41" s="14">
        <v>631010000</v>
      </c>
      <c r="L41" s="14" t="s">
        <v>211</v>
      </c>
      <c r="M41" s="14" t="s">
        <v>54</v>
      </c>
      <c r="N41" s="14"/>
      <c r="O41" s="14"/>
      <c r="P41" s="14" t="s">
        <v>114</v>
      </c>
      <c r="Q41" s="14"/>
      <c r="R41" s="14"/>
      <c r="S41" s="14">
        <v>0</v>
      </c>
      <c r="T41" s="14">
        <v>0</v>
      </c>
      <c r="U41" s="14">
        <v>100</v>
      </c>
      <c r="V41" s="14" t="s">
        <v>239</v>
      </c>
      <c r="W41" s="14" t="s">
        <v>212</v>
      </c>
      <c r="X41" s="11">
        <v>1500</v>
      </c>
      <c r="Y41" s="11">
        <v>236072.47</v>
      </c>
      <c r="Z41" s="10">
        <f t="shared" si="8"/>
        <v>354108705</v>
      </c>
      <c r="AA41" s="11">
        <f t="shared" si="6"/>
        <v>410766097.79999995</v>
      </c>
      <c r="AB41" s="20">
        <v>0</v>
      </c>
      <c r="AC41" s="20">
        <v>0</v>
      </c>
      <c r="AD41" s="20">
        <v>0</v>
      </c>
      <c r="AE41" s="14" t="s">
        <v>116</v>
      </c>
      <c r="AF41" s="14"/>
      <c r="AG41" s="14"/>
      <c r="AH41" s="9" t="s">
        <v>336</v>
      </c>
      <c r="AI41" s="7" t="s">
        <v>325</v>
      </c>
      <c r="AJ41" s="7" t="s">
        <v>261</v>
      </c>
      <c r="AK41" s="14"/>
      <c r="AL41" s="14"/>
      <c r="AM41" s="14"/>
      <c r="AN41" s="14"/>
      <c r="AO41" s="14"/>
      <c r="AP41" s="14"/>
      <c r="AQ41" s="14"/>
      <c r="AR41" s="14"/>
      <c r="AS41" s="14"/>
    </row>
    <row r="42" spans="1:45" s="13" customFormat="1" ht="27" customHeight="1" x14ac:dyDescent="0.25">
      <c r="A42" s="14" t="s">
        <v>264</v>
      </c>
      <c r="B42" s="14">
        <v>35</v>
      </c>
      <c r="C42" s="14" t="s">
        <v>265</v>
      </c>
      <c r="D42" s="14" t="s">
        <v>266</v>
      </c>
      <c r="E42" s="14" t="s">
        <v>267</v>
      </c>
      <c r="F42" s="14" t="s">
        <v>122</v>
      </c>
      <c r="G42" s="14" t="s">
        <v>123</v>
      </c>
      <c r="H42" s="14" t="s">
        <v>124</v>
      </c>
      <c r="I42" s="27" t="s">
        <v>201</v>
      </c>
      <c r="J42" s="14" t="s">
        <v>48</v>
      </c>
      <c r="K42" s="14">
        <v>631010000</v>
      </c>
      <c r="L42" s="14" t="s">
        <v>211</v>
      </c>
      <c r="M42" s="14" t="s">
        <v>263</v>
      </c>
      <c r="N42" s="14"/>
      <c r="O42" s="14"/>
      <c r="P42" s="14" t="s">
        <v>114</v>
      </c>
      <c r="Q42" s="14"/>
      <c r="R42" s="14"/>
      <c r="S42" s="14">
        <v>0</v>
      </c>
      <c r="T42" s="14">
        <v>0</v>
      </c>
      <c r="U42" s="14">
        <v>100</v>
      </c>
      <c r="V42" s="14" t="s">
        <v>239</v>
      </c>
      <c r="W42" s="14" t="s">
        <v>212</v>
      </c>
      <c r="X42" s="11">
        <v>1050</v>
      </c>
      <c r="Y42" s="11">
        <v>13392.86</v>
      </c>
      <c r="Z42" s="10">
        <f>X42*Y42</f>
        <v>14062503</v>
      </c>
      <c r="AA42" s="11">
        <f>Z42*1.16</f>
        <v>16312503.479999999</v>
      </c>
      <c r="AB42" s="20">
        <v>0</v>
      </c>
      <c r="AC42" s="20">
        <v>0</v>
      </c>
      <c r="AD42" s="20">
        <v>0</v>
      </c>
      <c r="AE42" s="14" t="s">
        <v>116</v>
      </c>
      <c r="AF42" s="14"/>
      <c r="AG42" s="14"/>
      <c r="AH42" s="9" t="s">
        <v>336</v>
      </c>
      <c r="AI42" s="14" t="s">
        <v>268</v>
      </c>
      <c r="AJ42" s="14" t="s">
        <v>269</v>
      </c>
      <c r="AK42" s="14"/>
      <c r="AL42" s="14"/>
      <c r="AM42" s="14"/>
      <c r="AN42" s="14"/>
      <c r="AO42" s="14"/>
      <c r="AP42" s="14"/>
      <c r="AQ42" s="14"/>
      <c r="AR42" s="14"/>
      <c r="AS42" s="14"/>
    </row>
    <row r="43" spans="1:45" s="13" customFormat="1" ht="27" customHeight="1" x14ac:dyDescent="0.25">
      <c r="A43" s="14" t="s">
        <v>270</v>
      </c>
      <c r="B43" s="14">
        <v>36</v>
      </c>
      <c r="C43" s="14" t="s">
        <v>271</v>
      </c>
      <c r="D43" s="14" t="s">
        <v>272</v>
      </c>
      <c r="E43" s="14" t="s">
        <v>273</v>
      </c>
      <c r="F43" s="14" t="s">
        <v>122</v>
      </c>
      <c r="G43" s="14" t="s">
        <v>123</v>
      </c>
      <c r="H43" s="14" t="s">
        <v>124</v>
      </c>
      <c r="I43" s="39" t="s">
        <v>125</v>
      </c>
      <c r="J43" s="14" t="s">
        <v>48</v>
      </c>
      <c r="K43" s="14">
        <v>631010000</v>
      </c>
      <c r="L43" s="14" t="s">
        <v>211</v>
      </c>
      <c r="M43" s="14" t="s">
        <v>50</v>
      </c>
      <c r="N43" s="14"/>
      <c r="O43" s="14"/>
      <c r="P43" s="14"/>
      <c r="Q43" s="28">
        <v>46023</v>
      </c>
      <c r="R43" s="28">
        <v>46387</v>
      </c>
      <c r="S43" s="14">
        <v>100</v>
      </c>
      <c r="T43" s="14">
        <v>0</v>
      </c>
      <c r="U43" s="14">
        <v>0</v>
      </c>
      <c r="V43" s="14" t="s">
        <v>239</v>
      </c>
      <c r="W43" s="14" t="s">
        <v>212</v>
      </c>
      <c r="X43" s="11">
        <v>11800</v>
      </c>
      <c r="Y43" s="11">
        <v>41355</v>
      </c>
      <c r="Z43" s="10">
        <f t="shared" si="8"/>
        <v>487989000</v>
      </c>
      <c r="AA43" s="11">
        <f t="shared" si="6"/>
        <v>566067240</v>
      </c>
      <c r="AB43" s="20">
        <v>0</v>
      </c>
      <c r="AC43" s="20">
        <v>0</v>
      </c>
      <c r="AD43" s="20">
        <v>0</v>
      </c>
      <c r="AE43" s="14" t="s">
        <v>116</v>
      </c>
      <c r="AF43" s="14"/>
      <c r="AG43" s="14"/>
      <c r="AH43" s="9" t="s">
        <v>336</v>
      </c>
      <c r="AI43" s="14" t="s">
        <v>274</v>
      </c>
      <c r="AJ43" s="14" t="s">
        <v>275</v>
      </c>
      <c r="AK43" s="14"/>
      <c r="AL43" s="14"/>
      <c r="AM43" s="14"/>
      <c r="AN43" s="14"/>
      <c r="AO43" s="14"/>
      <c r="AP43" s="14"/>
      <c r="AQ43" s="14"/>
      <c r="AR43" s="14"/>
      <c r="AS43" s="14"/>
    </row>
    <row r="44" spans="1:45" s="13" customFormat="1" ht="27" customHeight="1" x14ac:dyDescent="0.25">
      <c r="A44" s="14" t="s">
        <v>276</v>
      </c>
      <c r="B44" s="14">
        <v>37</v>
      </c>
      <c r="C44" s="14" t="s">
        <v>277</v>
      </c>
      <c r="D44" s="14" t="s">
        <v>278</v>
      </c>
      <c r="E44" s="14" t="s">
        <v>279</v>
      </c>
      <c r="F44" s="14" t="s">
        <v>122</v>
      </c>
      <c r="G44" s="14" t="s">
        <v>123</v>
      </c>
      <c r="H44" s="14" t="s">
        <v>124</v>
      </c>
      <c r="I44" s="27" t="s">
        <v>201</v>
      </c>
      <c r="J44" s="14" t="s">
        <v>48</v>
      </c>
      <c r="K44" s="14">
        <v>631010000</v>
      </c>
      <c r="L44" s="14" t="s">
        <v>211</v>
      </c>
      <c r="M44" s="14" t="s">
        <v>263</v>
      </c>
      <c r="N44" s="14"/>
      <c r="O44" s="14"/>
      <c r="P44" s="14" t="s">
        <v>114</v>
      </c>
      <c r="Q44" s="14"/>
      <c r="R44" s="14"/>
      <c r="S44" s="14">
        <v>100</v>
      </c>
      <c r="T44" s="14">
        <v>0</v>
      </c>
      <c r="U44" s="14">
        <v>0</v>
      </c>
      <c r="V44" s="14" t="s">
        <v>239</v>
      </c>
      <c r="W44" s="14" t="s">
        <v>212</v>
      </c>
      <c r="X44" s="11">
        <v>127.68</v>
      </c>
      <c r="Y44" s="11" t="s">
        <v>280</v>
      </c>
      <c r="Z44" s="10">
        <f t="shared" si="8"/>
        <v>38380007.903999999</v>
      </c>
      <c r="AA44" s="11">
        <f t="shared" si="6"/>
        <v>44520809.168639995</v>
      </c>
      <c r="AB44" s="20">
        <v>0</v>
      </c>
      <c r="AC44" s="20">
        <v>0</v>
      </c>
      <c r="AD44" s="20">
        <v>0</v>
      </c>
      <c r="AE44" s="14" t="s">
        <v>116</v>
      </c>
      <c r="AF44" s="14"/>
      <c r="AG44" s="14"/>
      <c r="AH44" s="9" t="s">
        <v>336</v>
      </c>
      <c r="AI44" s="14" t="s">
        <v>281</v>
      </c>
      <c r="AJ44" s="14" t="s">
        <v>282</v>
      </c>
      <c r="AK44" s="14"/>
      <c r="AL44" s="14"/>
      <c r="AM44" s="14"/>
      <c r="AN44" s="14"/>
      <c r="AO44" s="14"/>
      <c r="AP44" s="14"/>
      <c r="AQ44" s="14"/>
      <c r="AR44" s="14"/>
      <c r="AS44" s="14"/>
    </row>
    <row r="45" spans="1:45" s="13" customFormat="1" ht="27" customHeight="1" x14ac:dyDescent="0.25">
      <c r="A45" s="14" t="s">
        <v>283</v>
      </c>
      <c r="B45" s="14">
        <v>38</v>
      </c>
      <c r="C45" s="14" t="s">
        <v>284</v>
      </c>
      <c r="D45" s="14" t="s">
        <v>285</v>
      </c>
      <c r="E45" s="14" t="s">
        <v>286</v>
      </c>
      <c r="F45" s="14" t="s">
        <v>122</v>
      </c>
      <c r="G45" s="14" t="s">
        <v>123</v>
      </c>
      <c r="H45" s="14" t="s">
        <v>124</v>
      </c>
      <c r="I45" s="22" t="s">
        <v>201</v>
      </c>
      <c r="J45" s="14" t="s">
        <v>48</v>
      </c>
      <c r="K45" s="14">
        <v>631010000</v>
      </c>
      <c r="L45" s="14" t="s">
        <v>211</v>
      </c>
      <c r="M45" s="14" t="s">
        <v>54</v>
      </c>
      <c r="N45" s="14"/>
      <c r="O45" s="14"/>
      <c r="P45" s="14" t="s">
        <v>114</v>
      </c>
      <c r="Q45" s="14"/>
      <c r="R45" s="14"/>
      <c r="S45" s="14">
        <v>0</v>
      </c>
      <c r="T45" s="14">
        <v>0</v>
      </c>
      <c r="U45" s="14">
        <v>100</v>
      </c>
      <c r="V45" s="14" t="s">
        <v>146</v>
      </c>
      <c r="W45" s="14" t="s">
        <v>212</v>
      </c>
      <c r="X45" s="11">
        <v>1200</v>
      </c>
      <c r="Y45" s="11">
        <v>4200</v>
      </c>
      <c r="Z45" s="10">
        <f t="shared" si="8"/>
        <v>5040000</v>
      </c>
      <c r="AA45" s="11">
        <f>Z45*1.16</f>
        <v>5846400</v>
      </c>
      <c r="AB45" s="20">
        <v>0</v>
      </c>
      <c r="AC45" s="20">
        <v>0</v>
      </c>
      <c r="AD45" s="20">
        <v>0</v>
      </c>
      <c r="AE45" s="14" t="s">
        <v>116</v>
      </c>
      <c r="AF45" s="14"/>
      <c r="AG45" s="14"/>
      <c r="AH45" s="7" t="s">
        <v>130</v>
      </c>
      <c r="AI45" s="14" t="s">
        <v>287</v>
      </c>
      <c r="AJ45" s="14" t="s">
        <v>287</v>
      </c>
      <c r="AK45" s="14"/>
      <c r="AL45" s="14"/>
      <c r="AM45" s="14"/>
      <c r="AN45" s="14"/>
      <c r="AO45" s="14"/>
      <c r="AP45" s="14"/>
      <c r="AQ45" s="14"/>
      <c r="AR45" s="14"/>
      <c r="AS45" s="14"/>
    </row>
    <row r="46" spans="1:45" s="13" customFormat="1" ht="27" customHeight="1" x14ac:dyDescent="0.25">
      <c r="A46" s="14" t="s">
        <v>288</v>
      </c>
      <c r="B46" s="14">
        <v>39</v>
      </c>
      <c r="C46" s="14" t="s">
        <v>289</v>
      </c>
      <c r="D46" s="14" t="s">
        <v>290</v>
      </c>
      <c r="E46" s="14" t="s">
        <v>291</v>
      </c>
      <c r="F46" s="14" t="s">
        <v>122</v>
      </c>
      <c r="G46" s="14" t="s">
        <v>123</v>
      </c>
      <c r="H46" s="14" t="s">
        <v>124</v>
      </c>
      <c r="I46" s="22" t="s">
        <v>333</v>
      </c>
      <c r="J46" s="14" t="s">
        <v>48</v>
      </c>
      <c r="K46" s="14">
        <v>631010000</v>
      </c>
      <c r="L46" s="14" t="s">
        <v>211</v>
      </c>
      <c r="M46" s="14" t="s">
        <v>54</v>
      </c>
      <c r="N46" s="14"/>
      <c r="O46" s="14"/>
      <c r="P46" s="14" t="s">
        <v>114</v>
      </c>
      <c r="Q46" s="14"/>
      <c r="R46" s="14"/>
      <c r="S46" s="14">
        <v>0</v>
      </c>
      <c r="T46" s="14">
        <v>100</v>
      </c>
      <c r="U46" s="14">
        <v>0</v>
      </c>
      <c r="V46" s="14" t="s">
        <v>226</v>
      </c>
      <c r="W46" s="14" t="s">
        <v>212</v>
      </c>
      <c r="X46" s="29">
        <v>4031.26</v>
      </c>
      <c r="Y46" s="11" t="s">
        <v>292</v>
      </c>
      <c r="Z46" s="10">
        <f t="shared" si="8"/>
        <v>22974553.866000004</v>
      </c>
      <c r="AA46" s="11">
        <f t="shared" si="6"/>
        <v>26650482.484560002</v>
      </c>
      <c r="AB46" s="20">
        <v>0</v>
      </c>
      <c r="AC46" s="20">
        <v>0</v>
      </c>
      <c r="AD46" s="20">
        <v>0</v>
      </c>
      <c r="AE46" s="14" t="s">
        <v>116</v>
      </c>
      <c r="AF46" s="14"/>
      <c r="AG46" s="14"/>
      <c r="AH46" s="14" t="s">
        <v>130</v>
      </c>
      <c r="AI46" s="14" t="s">
        <v>293</v>
      </c>
      <c r="AJ46" s="14" t="s">
        <v>294</v>
      </c>
      <c r="AK46" s="14"/>
      <c r="AL46" s="14"/>
      <c r="AM46" s="14"/>
      <c r="AN46" s="14"/>
      <c r="AO46" s="14"/>
      <c r="AP46" s="14"/>
      <c r="AQ46" s="14"/>
      <c r="AR46" s="14"/>
      <c r="AS46" s="14"/>
    </row>
    <row r="47" spans="1:45" s="13" customFormat="1" ht="27" customHeight="1" x14ac:dyDescent="0.25">
      <c r="A47" s="14" t="s">
        <v>295</v>
      </c>
      <c r="B47" s="14">
        <v>40</v>
      </c>
      <c r="C47" s="14" t="s">
        <v>296</v>
      </c>
      <c r="D47" s="14" t="s">
        <v>232</v>
      </c>
      <c r="E47" s="14" t="s">
        <v>297</v>
      </c>
      <c r="F47" s="14" t="s">
        <v>122</v>
      </c>
      <c r="G47" s="14" t="s">
        <v>123</v>
      </c>
      <c r="H47" s="14" t="s">
        <v>124</v>
      </c>
      <c r="I47" s="22" t="s">
        <v>333</v>
      </c>
      <c r="J47" s="14" t="s">
        <v>48</v>
      </c>
      <c r="K47" s="14">
        <v>631010000</v>
      </c>
      <c r="L47" s="14" t="s">
        <v>211</v>
      </c>
      <c r="M47" s="14" t="s">
        <v>54</v>
      </c>
      <c r="N47" s="14"/>
      <c r="O47" s="14"/>
      <c r="P47" s="14" t="s">
        <v>114</v>
      </c>
      <c r="Q47" s="14"/>
      <c r="R47" s="14"/>
      <c r="S47" s="14">
        <v>0</v>
      </c>
      <c r="T47" s="14">
        <v>100</v>
      </c>
      <c r="U47" s="14">
        <v>0</v>
      </c>
      <c r="V47" s="14" t="s">
        <v>226</v>
      </c>
      <c r="W47" s="14" t="s">
        <v>212</v>
      </c>
      <c r="X47" s="11" t="s">
        <v>397</v>
      </c>
      <c r="Y47" s="11" t="s">
        <v>298</v>
      </c>
      <c r="Z47" s="10">
        <f t="shared" si="8"/>
        <v>78085329.299999997</v>
      </c>
      <c r="AA47" s="11">
        <f t="shared" si="6"/>
        <v>90578981.987999991</v>
      </c>
      <c r="AB47" s="20">
        <v>0</v>
      </c>
      <c r="AC47" s="20">
        <v>0</v>
      </c>
      <c r="AD47" s="20">
        <v>0</v>
      </c>
      <c r="AE47" s="14" t="s">
        <v>116</v>
      </c>
      <c r="AF47" s="14"/>
      <c r="AG47" s="14"/>
      <c r="AH47" s="14" t="s">
        <v>130</v>
      </c>
      <c r="AI47" s="23" t="s">
        <v>381</v>
      </c>
      <c r="AJ47" s="25" t="s">
        <v>382</v>
      </c>
      <c r="AK47" s="14"/>
      <c r="AL47" s="14"/>
      <c r="AM47" s="14"/>
      <c r="AN47" s="14"/>
      <c r="AO47" s="14"/>
      <c r="AP47" s="14"/>
      <c r="AQ47" s="14"/>
      <c r="AR47" s="14"/>
      <c r="AS47" s="14"/>
    </row>
    <row r="48" spans="1:45" s="13" customFormat="1" ht="27" customHeight="1" x14ac:dyDescent="0.25">
      <c r="A48" s="14" t="s">
        <v>299</v>
      </c>
      <c r="B48" s="14">
        <v>41</v>
      </c>
      <c r="C48" s="14" t="s">
        <v>300</v>
      </c>
      <c r="D48" s="14" t="s">
        <v>301</v>
      </c>
      <c r="E48" s="14" t="s">
        <v>302</v>
      </c>
      <c r="F48" s="14" t="s">
        <v>122</v>
      </c>
      <c r="G48" s="14" t="s">
        <v>123</v>
      </c>
      <c r="H48" s="14" t="s">
        <v>124</v>
      </c>
      <c r="I48" s="30" t="s">
        <v>202</v>
      </c>
      <c r="J48" s="14" t="s">
        <v>48</v>
      </c>
      <c r="K48" s="14">
        <v>631010000</v>
      </c>
      <c r="L48" s="14" t="s">
        <v>211</v>
      </c>
      <c r="M48" s="14" t="s">
        <v>219</v>
      </c>
      <c r="N48" s="14"/>
      <c r="O48" s="14"/>
      <c r="P48" s="14" t="s">
        <v>114</v>
      </c>
      <c r="Q48" s="14"/>
      <c r="R48" s="14"/>
      <c r="S48" s="14">
        <v>100</v>
      </c>
      <c r="T48" s="14">
        <v>0</v>
      </c>
      <c r="U48" s="14">
        <v>0</v>
      </c>
      <c r="V48" s="14" t="s">
        <v>146</v>
      </c>
      <c r="W48" s="14" t="s">
        <v>212</v>
      </c>
      <c r="X48" s="11" t="s">
        <v>398</v>
      </c>
      <c r="Y48" s="11" t="s">
        <v>303</v>
      </c>
      <c r="Z48" s="10">
        <f t="shared" si="8"/>
        <v>2176439680</v>
      </c>
      <c r="AA48" s="11">
        <f t="shared" si="6"/>
        <v>2524670028.7999997</v>
      </c>
      <c r="AB48" s="20">
        <v>0</v>
      </c>
      <c r="AC48" s="20">
        <v>0</v>
      </c>
      <c r="AD48" s="20">
        <v>0</v>
      </c>
      <c r="AE48" s="14" t="s">
        <v>116</v>
      </c>
      <c r="AF48" s="14"/>
      <c r="AG48" s="14"/>
      <c r="AH48" s="14" t="s">
        <v>130</v>
      </c>
      <c r="AI48" s="14" t="s">
        <v>304</v>
      </c>
      <c r="AJ48" s="14" t="s">
        <v>305</v>
      </c>
      <c r="AK48" s="14"/>
      <c r="AL48" s="14"/>
      <c r="AM48" s="14"/>
      <c r="AN48" s="14"/>
      <c r="AO48" s="14"/>
      <c r="AP48" s="14"/>
      <c r="AQ48" s="14"/>
      <c r="AR48" s="14"/>
      <c r="AS48" s="14"/>
    </row>
    <row r="49" spans="1:45" s="13" customFormat="1" ht="27" customHeight="1" x14ac:dyDescent="0.25">
      <c r="A49" s="31" t="s">
        <v>306</v>
      </c>
      <c r="B49" s="31">
        <v>42</v>
      </c>
      <c r="C49" s="31" t="s">
        <v>307</v>
      </c>
      <c r="D49" s="31" t="s">
        <v>308</v>
      </c>
      <c r="E49" s="31" t="s">
        <v>309</v>
      </c>
      <c r="F49" s="31" t="s">
        <v>122</v>
      </c>
      <c r="G49" s="31" t="s">
        <v>123</v>
      </c>
      <c r="H49" s="31" t="s">
        <v>124</v>
      </c>
      <c r="I49" s="22" t="s">
        <v>201</v>
      </c>
      <c r="J49" s="31" t="s">
        <v>48</v>
      </c>
      <c r="K49" s="31">
        <v>631010000</v>
      </c>
      <c r="L49" s="31" t="s">
        <v>211</v>
      </c>
      <c r="M49" s="31" t="s">
        <v>54</v>
      </c>
      <c r="N49" s="31"/>
      <c r="O49" s="31"/>
      <c r="P49" s="31" t="s">
        <v>114</v>
      </c>
      <c r="Q49" s="31"/>
      <c r="R49" s="31"/>
      <c r="S49" s="31">
        <v>0</v>
      </c>
      <c r="T49" s="31">
        <v>0</v>
      </c>
      <c r="U49" s="31">
        <v>100</v>
      </c>
      <c r="V49" s="31" t="s">
        <v>146</v>
      </c>
      <c r="W49" s="31" t="s">
        <v>212</v>
      </c>
      <c r="X49" s="32">
        <v>0</v>
      </c>
      <c r="Y49" s="32" t="s">
        <v>310</v>
      </c>
      <c r="Z49" s="33">
        <f t="shared" si="8"/>
        <v>0</v>
      </c>
      <c r="AA49" s="32">
        <f t="shared" si="6"/>
        <v>0</v>
      </c>
      <c r="AB49" s="34">
        <v>0</v>
      </c>
      <c r="AC49" s="34">
        <v>0</v>
      </c>
      <c r="AD49" s="34">
        <v>0</v>
      </c>
      <c r="AE49" s="35" t="s">
        <v>116</v>
      </c>
      <c r="AF49" s="31"/>
      <c r="AG49" s="31"/>
      <c r="AH49" s="7" t="s">
        <v>130</v>
      </c>
      <c r="AI49" s="31" t="s">
        <v>311</v>
      </c>
      <c r="AJ49" s="31" t="s">
        <v>311</v>
      </c>
      <c r="AK49" s="31"/>
      <c r="AL49" s="31"/>
      <c r="AM49" s="31"/>
      <c r="AN49" s="31"/>
      <c r="AO49" s="31"/>
      <c r="AP49" s="31"/>
      <c r="AQ49" s="31"/>
      <c r="AR49" s="31"/>
      <c r="AS49" s="31"/>
    </row>
    <row r="50" spans="1:45" s="14" customFormat="1" ht="27" customHeight="1" x14ac:dyDescent="0.25">
      <c r="A50" s="14" t="s">
        <v>312</v>
      </c>
      <c r="B50" s="14">
        <v>43</v>
      </c>
      <c r="C50" s="14" t="s">
        <v>313</v>
      </c>
      <c r="D50" s="14" t="s">
        <v>314</v>
      </c>
      <c r="E50" s="14" t="s">
        <v>315</v>
      </c>
      <c r="F50" s="14" t="s">
        <v>122</v>
      </c>
      <c r="G50" s="14" t="s">
        <v>123</v>
      </c>
      <c r="H50" s="14" t="s">
        <v>124</v>
      </c>
      <c r="I50" s="27" t="s">
        <v>333</v>
      </c>
      <c r="J50" s="14" t="s">
        <v>48</v>
      </c>
      <c r="K50" s="14">
        <v>631010000</v>
      </c>
      <c r="L50" s="14" t="s">
        <v>211</v>
      </c>
      <c r="M50" s="14" t="s">
        <v>54</v>
      </c>
      <c r="P50" s="14" t="s">
        <v>114</v>
      </c>
      <c r="S50" s="14">
        <v>0</v>
      </c>
      <c r="T50" s="14">
        <v>0</v>
      </c>
      <c r="U50" s="14">
        <v>100</v>
      </c>
      <c r="V50" s="14" t="s">
        <v>146</v>
      </c>
      <c r="W50" s="14" t="s">
        <v>212</v>
      </c>
      <c r="X50" s="11">
        <v>4600</v>
      </c>
      <c r="Y50" s="11" t="s">
        <v>316</v>
      </c>
      <c r="Z50" s="10">
        <f t="shared" si="8"/>
        <v>12842280</v>
      </c>
      <c r="AA50" s="11">
        <f t="shared" si="6"/>
        <v>14897044.799999999</v>
      </c>
      <c r="AB50" s="20">
        <v>0</v>
      </c>
      <c r="AC50" s="20">
        <v>0</v>
      </c>
      <c r="AD50" s="20">
        <v>0</v>
      </c>
      <c r="AE50" s="17" t="s">
        <v>116</v>
      </c>
      <c r="AH50" s="7" t="s">
        <v>130</v>
      </c>
      <c r="AI50" s="14" t="s">
        <v>317</v>
      </c>
      <c r="AJ50" s="14" t="s">
        <v>318</v>
      </c>
    </row>
    <row r="51" spans="1:45" s="14" customFormat="1" ht="27" customHeight="1" x14ac:dyDescent="0.25">
      <c r="A51" s="14" t="s">
        <v>319</v>
      </c>
      <c r="B51" s="14">
        <v>44</v>
      </c>
      <c r="C51" s="14" t="s">
        <v>320</v>
      </c>
      <c r="D51" s="14" t="s">
        <v>321</v>
      </c>
      <c r="E51" s="14" t="s">
        <v>322</v>
      </c>
      <c r="F51" s="14" t="s">
        <v>122</v>
      </c>
      <c r="G51" s="14" t="s">
        <v>123</v>
      </c>
      <c r="H51" s="14" t="s">
        <v>124</v>
      </c>
      <c r="I51" s="7" t="s">
        <v>201</v>
      </c>
      <c r="J51" s="14" t="s">
        <v>48</v>
      </c>
      <c r="K51" s="14">
        <v>631010000</v>
      </c>
      <c r="L51" s="14" t="s">
        <v>211</v>
      </c>
      <c r="M51" s="14" t="s">
        <v>54</v>
      </c>
      <c r="P51" s="14" t="s">
        <v>114</v>
      </c>
      <c r="S51" s="14">
        <v>0</v>
      </c>
      <c r="T51" s="14">
        <v>0</v>
      </c>
      <c r="U51" s="14">
        <v>100</v>
      </c>
      <c r="V51" s="14" t="s">
        <v>239</v>
      </c>
      <c r="W51" s="14" t="s">
        <v>212</v>
      </c>
      <c r="X51" s="11">
        <v>1500</v>
      </c>
      <c r="Y51" s="11">
        <v>298103</v>
      </c>
      <c r="Z51" s="10">
        <f t="shared" si="8"/>
        <v>447154500</v>
      </c>
      <c r="AA51" s="11">
        <f t="shared" si="6"/>
        <v>518699219.99999994</v>
      </c>
      <c r="AB51" s="20">
        <v>0</v>
      </c>
      <c r="AC51" s="20">
        <v>0</v>
      </c>
      <c r="AD51" s="20">
        <v>0</v>
      </c>
      <c r="AE51" s="17" t="s">
        <v>116</v>
      </c>
      <c r="AH51" s="9" t="s">
        <v>336</v>
      </c>
      <c r="AI51" s="14" t="s">
        <v>323</v>
      </c>
      <c r="AJ51" s="14" t="s">
        <v>324</v>
      </c>
    </row>
    <row r="52" spans="1:45" s="14" customFormat="1" ht="22.5" customHeight="1" x14ac:dyDescent="0.25">
      <c r="A52" s="14">
        <v>5000066363</v>
      </c>
      <c r="B52" s="14">
        <v>45</v>
      </c>
      <c r="C52" s="14" t="s">
        <v>326</v>
      </c>
      <c r="D52" s="4" t="s">
        <v>331</v>
      </c>
      <c r="E52" s="14" t="s">
        <v>332</v>
      </c>
      <c r="F52" s="14" t="s">
        <v>122</v>
      </c>
      <c r="G52" s="14" t="s">
        <v>110</v>
      </c>
      <c r="H52" s="14" t="s">
        <v>124</v>
      </c>
      <c r="I52" s="17" t="s">
        <v>201</v>
      </c>
      <c r="J52" s="14" t="s">
        <v>48</v>
      </c>
      <c r="K52" s="14">
        <v>631010000</v>
      </c>
      <c r="L52" s="14" t="s">
        <v>328</v>
      </c>
      <c r="M52" s="14" t="s">
        <v>329</v>
      </c>
      <c r="Q52" s="14" t="s">
        <v>201</v>
      </c>
      <c r="R52" s="14" t="s">
        <v>114</v>
      </c>
      <c r="S52" s="14">
        <v>100</v>
      </c>
      <c r="T52" s="14">
        <v>0</v>
      </c>
      <c r="U52" s="14">
        <v>0</v>
      </c>
      <c r="V52" s="14" t="s">
        <v>71</v>
      </c>
      <c r="W52" s="14" t="s">
        <v>115</v>
      </c>
      <c r="X52" s="14">
        <v>0</v>
      </c>
      <c r="Y52" s="14">
        <v>3109393</v>
      </c>
      <c r="Z52" s="10">
        <f t="shared" si="8"/>
        <v>0</v>
      </c>
      <c r="AA52" s="11">
        <f t="shared" si="6"/>
        <v>0</v>
      </c>
      <c r="AB52" s="20">
        <v>0</v>
      </c>
      <c r="AC52" s="20">
        <v>0</v>
      </c>
      <c r="AD52" s="20">
        <v>0</v>
      </c>
      <c r="AE52" s="17" t="s">
        <v>116</v>
      </c>
      <c r="AH52" s="14" t="s">
        <v>130</v>
      </c>
      <c r="AI52" s="14" t="s">
        <v>330</v>
      </c>
      <c r="AJ52" s="14" t="s">
        <v>327</v>
      </c>
    </row>
    <row r="53" spans="1:45" s="4" customFormat="1" ht="22.5" customHeight="1" x14ac:dyDescent="0.25">
      <c r="A53" s="17" t="s">
        <v>353</v>
      </c>
      <c r="B53" s="14">
        <v>46</v>
      </c>
      <c r="C53" s="4" t="s">
        <v>155</v>
      </c>
      <c r="D53" s="4" t="s">
        <v>143</v>
      </c>
      <c r="E53" s="4" t="s">
        <v>156</v>
      </c>
      <c r="F53" s="4" t="s">
        <v>122</v>
      </c>
      <c r="G53" s="4">
        <v>631010000</v>
      </c>
      <c r="H53" s="4" t="s">
        <v>124</v>
      </c>
      <c r="I53" s="7" t="s">
        <v>201</v>
      </c>
      <c r="J53" s="4" t="s">
        <v>48</v>
      </c>
      <c r="K53" s="4">
        <v>631010000</v>
      </c>
      <c r="L53" s="4" t="s">
        <v>145</v>
      </c>
      <c r="M53" s="4" t="s">
        <v>127</v>
      </c>
      <c r="P53" s="4" t="s">
        <v>114</v>
      </c>
      <c r="S53" s="4">
        <v>100</v>
      </c>
      <c r="T53" s="4">
        <v>0</v>
      </c>
      <c r="U53" s="4">
        <v>0</v>
      </c>
      <c r="V53" s="4" t="s">
        <v>146</v>
      </c>
      <c r="W53" s="9" t="s">
        <v>212</v>
      </c>
      <c r="X53" s="4">
        <v>1900</v>
      </c>
      <c r="Y53" s="4">
        <v>161200</v>
      </c>
      <c r="Z53" s="36">
        <f t="shared" si="8"/>
        <v>306280000</v>
      </c>
      <c r="AA53" s="11">
        <f t="shared" si="6"/>
        <v>355284800</v>
      </c>
      <c r="AB53" s="20">
        <v>0</v>
      </c>
      <c r="AC53" s="20">
        <v>0</v>
      </c>
      <c r="AD53" s="20">
        <v>0</v>
      </c>
      <c r="AE53" s="7" t="s">
        <v>116</v>
      </c>
      <c r="AH53" s="4" t="s">
        <v>130</v>
      </c>
      <c r="AI53" s="4" t="s">
        <v>157</v>
      </c>
      <c r="AJ53" s="4" t="s">
        <v>158</v>
      </c>
      <c r="AK53" s="4" t="s">
        <v>133</v>
      </c>
      <c r="AL53" s="4" t="s">
        <v>159</v>
      </c>
      <c r="AM53" s="4" t="s">
        <v>160</v>
      </c>
      <c r="AN53" s="4" t="s">
        <v>136</v>
      </c>
      <c r="AO53" s="4" t="s">
        <v>161</v>
      </c>
      <c r="AP53" s="4" t="s">
        <v>162</v>
      </c>
    </row>
    <row r="54" spans="1:45" s="4" customFormat="1" ht="22.5" customHeight="1" x14ac:dyDescent="0.25">
      <c r="A54" s="17" t="s">
        <v>354</v>
      </c>
      <c r="B54" s="14">
        <v>47</v>
      </c>
      <c r="C54" s="4" t="s">
        <v>155</v>
      </c>
      <c r="D54" s="4" t="s">
        <v>143</v>
      </c>
      <c r="E54" s="4" t="s">
        <v>156</v>
      </c>
      <c r="F54" s="4" t="s">
        <v>122</v>
      </c>
      <c r="G54" s="4" t="s">
        <v>123</v>
      </c>
      <c r="H54" s="4" t="s">
        <v>124</v>
      </c>
      <c r="I54" s="7" t="s">
        <v>202</v>
      </c>
      <c r="J54" s="4" t="s">
        <v>48</v>
      </c>
      <c r="K54" s="4">
        <v>631010000</v>
      </c>
      <c r="L54" s="4" t="s">
        <v>145</v>
      </c>
      <c r="M54" s="4" t="s">
        <v>127</v>
      </c>
      <c r="P54" s="7" t="s">
        <v>114</v>
      </c>
      <c r="S54" s="4">
        <v>100</v>
      </c>
      <c r="T54" s="4">
        <v>0</v>
      </c>
      <c r="U54" s="4">
        <v>0</v>
      </c>
      <c r="V54" s="4" t="s">
        <v>146</v>
      </c>
      <c r="W54" s="9" t="s">
        <v>212</v>
      </c>
      <c r="X54" s="4">
        <v>3883</v>
      </c>
      <c r="Y54" s="4">
        <v>117000</v>
      </c>
      <c r="Z54" s="36">
        <f t="shared" si="8"/>
        <v>454311000</v>
      </c>
      <c r="AA54" s="11">
        <f t="shared" si="6"/>
        <v>527000759.99999994</v>
      </c>
      <c r="AB54" s="20">
        <v>0</v>
      </c>
      <c r="AC54" s="20">
        <v>0</v>
      </c>
      <c r="AD54" s="20">
        <v>0</v>
      </c>
      <c r="AE54" s="7" t="s">
        <v>116</v>
      </c>
      <c r="AH54" s="4" t="s">
        <v>130</v>
      </c>
      <c r="AI54" s="4" t="s">
        <v>157</v>
      </c>
      <c r="AJ54" s="4" t="s">
        <v>158</v>
      </c>
      <c r="AK54" s="4" t="s">
        <v>133</v>
      </c>
      <c r="AL54" s="4" t="s">
        <v>163</v>
      </c>
      <c r="AM54" s="4" t="s">
        <v>164</v>
      </c>
      <c r="AN54" s="4" t="s">
        <v>136</v>
      </c>
      <c r="AO54" s="4" t="s">
        <v>165</v>
      </c>
      <c r="AP54" s="4" t="s">
        <v>166</v>
      </c>
    </row>
    <row r="55" spans="1:45" s="4" customFormat="1" ht="22.5" customHeight="1" x14ac:dyDescent="0.25">
      <c r="A55" s="17" t="s">
        <v>374</v>
      </c>
      <c r="B55" s="14">
        <v>48</v>
      </c>
      <c r="C55" s="4" t="s">
        <v>119</v>
      </c>
      <c r="D55" s="4" t="s">
        <v>120</v>
      </c>
      <c r="E55" s="4" t="s">
        <v>121</v>
      </c>
      <c r="F55" s="4" t="s">
        <v>122</v>
      </c>
      <c r="G55" s="4" t="s">
        <v>123</v>
      </c>
      <c r="H55" s="4" t="s">
        <v>124</v>
      </c>
      <c r="I55" s="7" t="s">
        <v>333</v>
      </c>
      <c r="J55" s="4" t="s">
        <v>48</v>
      </c>
      <c r="K55" s="4">
        <v>631010000</v>
      </c>
      <c r="L55" s="4" t="s">
        <v>126</v>
      </c>
      <c r="M55" s="4" t="s">
        <v>127</v>
      </c>
      <c r="P55" s="7" t="s">
        <v>375</v>
      </c>
      <c r="S55" s="4">
        <v>0</v>
      </c>
      <c r="T55" s="4">
        <v>0</v>
      </c>
      <c r="U55" s="4">
        <v>100</v>
      </c>
      <c r="V55" s="4" t="s">
        <v>71</v>
      </c>
      <c r="W55" s="9" t="s">
        <v>212</v>
      </c>
      <c r="X55" s="4">
        <v>200</v>
      </c>
      <c r="Y55" s="4">
        <v>2411060.6</v>
      </c>
      <c r="Z55" s="36">
        <f t="shared" si="8"/>
        <v>482212120</v>
      </c>
      <c r="AA55" s="11">
        <f t="shared" si="6"/>
        <v>559366059.19999993</v>
      </c>
      <c r="AB55" s="20">
        <v>0</v>
      </c>
      <c r="AC55" s="20">
        <v>0</v>
      </c>
      <c r="AD55" s="20">
        <v>0</v>
      </c>
      <c r="AE55" s="7" t="s">
        <v>116</v>
      </c>
      <c r="AH55" s="4" t="s">
        <v>130</v>
      </c>
      <c r="AI55" s="4" t="s">
        <v>131</v>
      </c>
      <c r="AJ55" s="4" t="s">
        <v>132</v>
      </c>
      <c r="AK55" s="4" t="s">
        <v>133</v>
      </c>
      <c r="AL55" s="4" t="s">
        <v>134</v>
      </c>
      <c r="AM55" s="4" t="s">
        <v>135</v>
      </c>
      <c r="AN55" s="4" t="s">
        <v>136</v>
      </c>
      <c r="AO55" s="4" t="s">
        <v>137</v>
      </c>
      <c r="AP55" s="4" t="s">
        <v>138</v>
      </c>
      <c r="AQ55" s="4" t="s">
        <v>139</v>
      </c>
      <c r="AR55" s="4" t="s">
        <v>140</v>
      </c>
      <c r="AS55" s="4" t="s">
        <v>141</v>
      </c>
    </row>
    <row r="56" spans="1:45" s="4" customFormat="1" ht="22.5" customHeight="1" x14ac:dyDescent="0.25">
      <c r="A56" s="17" t="s">
        <v>417</v>
      </c>
      <c r="B56" s="14">
        <v>49</v>
      </c>
      <c r="C56" s="4" t="s">
        <v>119</v>
      </c>
      <c r="D56" s="4" t="s">
        <v>120</v>
      </c>
      <c r="E56" s="4" t="s">
        <v>121</v>
      </c>
      <c r="F56" s="4" t="s">
        <v>122</v>
      </c>
      <c r="G56" s="4" t="s">
        <v>123</v>
      </c>
      <c r="H56" s="4" t="s">
        <v>124</v>
      </c>
      <c r="I56" s="7" t="s">
        <v>364</v>
      </c>
      <c r="J56" s="4" t="s">
        <v>48</v>
      </c>
      <c r="K56" s="4">
        <v>631010000</v>
      </c>
      <c r="L56" s="4" t="s">
        <v>126</v>
      </c>
      <c r="M56" s="4" t="s">
        <v>127</v>
      </c>
      <c r="N56" s="4" t="s">
        <v>128</v>
      </c>
      <c r="O56" s="4" t="s">
        <v>129</v>
      </c>
      <c r="S56" s="4">
        <v>0</v>
      </c>
      <c r="T56" s="4">
        <v>0</v>
      </c>
      <c r="U56" s="4">
        <v>100</v>
      </c>
      <c r="V56" s="4" t="s">
        <v>71</v>
      </c>
      <c r="W56" s="9" t="s">
        <v>212</v>
      </c>
      <c r="X56" s="4">
        <v>200</v>
      </c>
      <c r="Y56" s="4">
        <v>2164608.2932250001</v>
      </c>
      <c r="Z56" s="36">
        <f t="shared" si="8"/>
        <v>432921658.64500004</v>
      </c>
      <c r="AA56" s="11">
        <f t="shared" si="6"/>
        <v>502189124.02820003</v>
      </c>
      <c r="AB56" s="20">
        <v>0</v>
      </c>
      <c r="AC56" s="20">
        <v>0</v>
      </c>
      <c r="AD56" s="20">
        <v>0</v>
      </c>
      <c r="AE56" s="4" t="s">
        <v>116</v>
      </c>
      <c r="AH56" s="4" t="s">
        <v>130</v>
      </c>
      <c r="AI56" s="4" t="s">
        <v>131</v>
      </c>
      <c r="AJ56" s="4" t="s">
        <v>132</v>
      </c>
      <c r="AK56" s="4" t="s">
        <v>133</v>
      </c>
      <c r="AL56" s="4" t="s">
        <v>399</v>
      </c>
      <c r="AM56" s="4" t="s">
        <v>400</v>
      </c>
      <c r="AN56" s="4" t="s">
        <v>136</v>
      </c>
      <c r="AO56" s="4" t="s">
        <v>137</v>
      </c>
      <c r="AP56" s="4" t="s">
        <v>138</v>
      </c>
      <c r="AQ56" s="4" t="s">
        <v>139</v>
      </c>
      <c r="AR56" s="37" t="s">
        <v>401</v>
      </c>
      <c r="AS56" s="37" t="s">
        <v>402</v>
      </c>
    </row>
    <row r="57" spans="1:45" s="13" customFormat="1" x14ac:dyDescent="0.25">
      <c r="A57" s="38" t="s">
        <v>335</v>
      </c>
      <c r="B57" s="31">
        <v>50</v>
      </c>
      <c r="C57" s="38" t="s">
        <v>260</v>
      </c>
      <c r="D57" s="38" t="s">
        <v>261</v>
      </c>
      <c r="E57" s="38" t="s">
        <v>262</v>
      </c>
      <c r="F57" s="38" t="s">
        <v>122</v>
      </c>
      <c r="G57" s="38" t="s">
        <v>123</v>
      </c>
      <c r="H57" s="38" t="s">
        <v>124</v>
      </c>
      <c r="I57" s="39" t="s">
        <v>201</v>
      </c>
      <c r="J57" s="38" t="s">
        <v>48</v>
      </c>
      <c r="K57" s="38">
        <v>631010000</v>
      </c>
      <c r="L57" s="38" t="s">
        <v>211</v>
      </c>
      <c r="M57" s="38" t="s">
        <v>54</v>
      </c>
      <c r="N57" s="38"/>
      <c r="O57" s="38"/>
      <c r="P57" s="38" t="s">
        <v>114</v>
      </c>
      <c r="Q57" s="38"/>
      <c r="R57" s="38"/>
      <c r="S57" s="38">
        <v>0</v>
      </c>
      <c r="T57" s="38">
        <v>0</v>
      </c>
      <c r="U57" s="38">
        <v>100</v>
      </c>
      <c r="V57" s="38" t="s">
        <v>239</v>
      </c>
      <c r="W57" s="38" t="s">
        <v>212</v>
      </c>
      <c r="X57" s="11">
        <v>1500</v>
      </c>
      <c r="Y57" s="40">
        <v>236072.47</v>
      </c>
      <c r="Z57" s="41">
        <f t="shared" ref="Z57" si="9">X57*Y57</f>
        <v>354108705</v>
      </c>
      <c r="AA57" s="32">
        <f t="shared" si="6"/>
        <v>410766097.79999995</v>
      </c>
      <c r="AB57" s="20">
        <v>0</v>
      </c>
      <c r="AC57" s="20">
        <v>0</v>
      </c>
      <c r="AD57" s="20">
        <v>0</v>
      </c>
      <c r="AE57" s="38" t="s">
        <v>116</v>
      </c>
      <c r="AF57" s="38"/>
      <c r="AG57" s="38"/>
      <c r="AH57" s="38" t="s">
        <v>336</v>
      </c>
      <c r="AI57" s="42" t="s">
        <v>325</v>
      </c>
      <c r="AJ57" s="43" t="s">
        <v>261</v>
      </c>
      <c r="AK57" s="14"/>
      <c r="AL57" s="14"/>
      <c r="AM57" s="14"/>
      <c r="AN57" s="14"/>
      <c r="AO57" s="14"/>
      <c r="AP57" s="14"/>
      <c r="AQ57" s="14"/>
      <c r="AR57" s="14"/>
      <c r="AS57" s="14"/>
    </row>
    <row r="58" spans="1:45" s="13" customFormat="1" ht="15" customHeight="1" x14ac:dyDescent="0.25">
      <c r="A58" s="14" t="s">
        <v>344</v>
      </c>
      <c r="B58" s="14">
        <v>51</v>
      </c>
      <c r="C58" s="14" t="s">
        <v>337</v>
      </c>
      <c r="D58" s="14" t="s">
        <v>338</v>
      </c>
      <c r="E58" s="14" t="s">
        <v>339</v>
      </c>
      <c r="F58" s="14" t="s">
        <v>340</v>
      </c>
      <c r="G58" s="14">
        <v>631010000</v>
      </c>
      <c r="H58" s="14" t="s">
        <v>124</v>
      </c>
      <c r="I58" s="17" t="s">
        <v>333</v>
      </c>
      <c r="J58" s="14" t="s">
        <v>48</v>
      </c>
      <c r="K58" s="14">
        <v>631010000</v>
      </c>
      <c r="L58" s="14" t="s">
        <v>341</v>
      </c>
      <c r="M58" s="14" t="s">
        <v>54</v>
      </c>
      <c r="N58" s="14">
        <v>90</v>
      </c>
      <c r="O58" s="14" t="s">
        <v>129</v>
      </c>
      <c r="P58" s="14"/>
      <c r="Q58" s="14"/>
      <c r="R58" s="14"/>
      <c r="S58" s="14">
        <v>0</v>
      </c>
      <c r="T58" s="14">
        <v>0</v>
      </c>
      <c r="U58" s="14">
        <v>100</v>
      </c>
      <c r="V58" s="14"/>
      <c r="W58" s="44" t="s">
        <v>212</v>
      </c>
      <c r="X58" s="14">
        <v>1</v>
      </c>
      <c r="Y58" s="14">
        <v>90102.59</v>
      </c>
      <c r="Z58" s="14">
        <v>90102.59</v>
      </c>
      <c r="AA58" s="14">
        <v>104519</v>
      </c>
      <c r="AB58" s="14">
        <v>0</v>
      </c>
      <c r="AC58" s="14">
        <v>0</v>
      </c>
      <c r="AD58" s="14">
        <v>0</v>
      </c>
      <c r="AE58" s="44" t="s">
        <v>116</v>
      </c>
      <c r="AF58" s="14" t="s">
        <v>342</v>
      </c>
      <c r="AG58" s="14" t="s">
        <v>343</v>
      </c>
      <c r="AH58" s="14"/>
      <c r="AI58" s="14"/>
      <c r="AJ58" s="45"/>
      <c r="AK58" s="14"/>
      <c r="AL58" s="14"/>
      <c r="AM58" s="14"/>
      <c r="AN58" s="14"/>
      <c r="AO58" s="14"/>
      <c r="AP58" s="14"/>
      <c r="AQ58" s="14"/>
      <c r="AR58" s="14"/>
      <c r="AS58" s="14"/>
    </row>
    <row r="59" spans="1:45" s="13" customFormat="1" ht="10.5" customHeight="1" x14ac:dyDescent="0.25">
      <c r="A59" s="31">
        <v>5000075806</v>
      </c>
      <c r="B59" s="31">
        <v>52</v>
      </c>
      <c r="C59" s="31" t="s">
        <v>345</v>
      </c>
      <c r="D59" s="31" t="s">
        <v>209</v>
      </c>
      <c r="E59" s="31" t="s">
        <v>373</v>
      </c>
      <c r="F59" s="31" t="s">
        <v>122</v>
      </c>
      <c r="G59" s="31" t="s">
        <v>110</v>
      </c>
      <c r="H59" s="31" t="s">
        <v>124</v>
      </c>
      <c r="I59" s="35" t="s">
        <v>333</v>
      </c>
      <c r="J59" s="31" t="s">
        <v>48</v>
      </c>
      <c r="K59" s="31">
        <v>631010000</v>
      </c>
      <c r="L59" s="31" t="s">
        <v>328</v>
      </c>
      <c r="M59" s="31" t="s">
        <v>127</v>
      </c>
      <c r="N59" s="31"/>
      <c r="O59" s="31"/>
      <c r="P59" s="31" t="s">
        <v>114</v>
      </c>
      <c r="Q59" s="31"/>
      <c r="R59" s="31"/>
      <c r="S59" s="31">
        <v>100</v>
      </c>
      <c r="T59" s="31">
        <v>0</v>
      </c>
      <c r="U59" s="31">
        <v>0</v>
      </c>
      <c r="V59" s="31" t="s">
        <v>71</v>
      </c>
      <c r="W59" s="31" t="s">
        <v>115</v>
      </c>
      <c r="X59" s="31">
        <v>1</v>
      </c>
      <c r="Y59" s="31">
        <v>3066697.5</v>
      </c>
      <c r="Z59" s="31">
        <v>3066697.5</v>
      </c>
      <c r="AA59" s="31">
        <v>3066697.5</v>
      </c>
      <c r="AB59" s="31" t="s">
        <v>347</v>
      </c>
      <c r="AC59" s="31">
        <v>0</v>
      </c>
      <c r="AD59" s="31">
        <v>0</v>
      </c>
      <c r="AE59" s="35" t="s">
        <v>116</v>
      </c>
      <c r="AF59" s="31"/>
      <c r="AG59" s="31"/>
      <c r="AH59" s="31" t="s">
        <v>130</v>
      </c>
      <c r="AI59" s="31" t="s">
        <v>348</v>
      </c>
      <c r="AJ59" s="31" t="s">
        <v>346</v>
      </c>
      <c r="AK59" s="31"/>
      <c r="AL59" s="31"/>
      <c r="AM59" s="31"/>
      <c r="AN59" s="31"/>
      <c r="AO59" s="31"/>
      <c r="AP59" s="31"/>
      <c r="AQ59" s="31"/>
      <c r="AR59" s="31"/>
      <c r="AS59" s="31"/>
    </row>
    <row r="60" spans="1:45" s="14" customFormat="1" x14ac:dyDescent="0.25">
      <c r="A60" s="17" t="s">
        <v>376</v>
      </c>
      <c r="B60" s="14">
        <v>53</v>
      </c>
      <c r="C60" s="14" t="s">
        <v>171</v>
      </c>
      <c r="D60" s="14" t="s">
        <v>143</v>
      </c>
      <c r="E60" s="14" t="s">
        <v>172</v>
      </c>
      <c r="F60" s="14" t="s">
        <v>122</v>
      </c>
      <c r="G60" s="14" t="s">
        <v>123</v>
      </c>
      <c r="H60" s="14" t="s">
        <v>124</v>
      </c>
      <c r="I60" s="17" t="s">
        <v>333</v>
      </c>
      <c r="J60" s="14" t="s">
        <v>48</v>
      </c>
      <c r="K60" s="14">
        <v>631010000</v>
      </c>
      <c r="L60" s="14" t="s">
        <v>145</v>
      </c>
      <c r="M60" s="14" t="s">
        <v>127</v>
      </c>
      <c r="P60" s="17" t="s">
        <v>413</v>
      </c>
      <c r="S60" s="14">
        <v>0</v>
      </c>
      <c r="T60" s="14">
        <v>0</v>
      </c>
      <c r="U60" s="14">
        <v>100</v>
      </c>
      <c r="V60" s="14" t="s">
        <v>146</v>
      </c>
      <c r="W60" s="14" t="s">
        <v>212</v>
      </c>
      <c r="X60" s="14">
        <v>5775</v>
      </c>
      <c r="Y60" s="14">
        <v>241746.4</v>
      </c>
      <c r="Z60" s="36">
        <f t="shared" ref="Z60:Z65" si="10">X60*Y60</f>
        <v>1396085460</v>
      </c>
      <c r="AA60" s="11">
        <f t="shared" ref="AA60:AA63" si="11">Z60*1.16</f>
        <v>1619459133.5999999</v>
      </c>
      <c r="AB60" s="14">
        <v>0</v>
      </c>
      <c r="AC60" s="14">
        <v>0</v>
      </c>
      <c r="AD60" s="14">
        <v>0</v>
      </c>
      <c r="AE60" s="14" t="s">
        <v>116</v>
      </c>
      <c r="AH60" s="14" t="s">
        <v>130</v>
      </c>
      <c r="AI60" s="14" t="s">
        <v>351</v>
      </c>
      <c r="AJ60" s="14" t="s">
        <v>352</v>
      </c>
      <c r="AK60" s="14" t="s">
        <v>133</v>
      </c>
      <c r="AL60" s="14" t="s">
        <v>173</v>
      </c>
      <c r="AM60" s="14" t="s">
        <v>174</v>
      </c>
      <c r="AN60" s="14" t="s">
        <v>136</v>
      </c>
      <c r="AO60" s="14" t="s">
        <v>175</v>
      </c>
      <c r="AP60" s="14" t="s">
        <v>176</v>
      </c>
    </row>
    <row r="61" spans="1:45" s="14" customFormat="1" x14ac:dyDescent="0.25">
      <c r="A61" s="17" t="s">
        <v>371</v>
      </c>
      <c r="B61" s="31">
        <v>54</v>
      </c>
      <c r="C61" s="14" t="s">
        <v>171</v>
      </c>
      <c r="D61" s="14" t="s">
        <v>143</v>
      </c>
      <c r="E61" s="14" t="s">
        <v>172</v>
      </c>
      <c r="F61" s="14" t="s">
        <v>122</v>
      </c>
      <c r="G61" s="14" t="s">
        <v>123</v>
      </c>
      <c r="H61" s="14" t="s">
        <v>124</v>
      </c>
      <c r="I61" s="17" t="s">
        <v>416</v>
      </c>
      <c r="J61" s="14" t="s">
        <v>48</v>
      </c>
      <c r="K61" s="14">
        <v>631010000</v>
      </c>
      <c r="L61" s="14" t="s">
        <v>145</v>
      </c>
      <c r="M61" s="14" t="s">
        <v>127</v>
      </c>
      <c r="N61" s="14">
        <v>60</v>
      </c>
      <c r="O61" s="14" t="s">
        <v>129</v>
      </c>
      <c r="S61" s="14">
        <v>0</v>
      </c>
      <c r="T61" s="14">
        <v>0</v>
      </c>
      <c r="U61" s="14">
        <v>100</v>
      </c>
      <c r="V61" s="14" t="s">
        <v>146</v>
      </c>
      <c r="W61" s="14" t="s">
        <v>212</v>
      </c>
      <c r="X61" s="14">
        <v>2300</v>
      </c>
      <c r="Y61" s="14">
        <v>195340</v>
      </c>
      <c r="Z61" s="36">
        <f t="shared" si="10"/>
        <v>449282000</v>
      </c>
      <c r="AA61" s="11">
        <f t="shared" si="11"/>
        <v>521167119.99999994</v>
      </c>
      <c r="AB61" s="14">
        <v>0</v>
      </c>
      <c r="AC61" s="14">
        <v>0</v>
      </c>
      <c r="AD61" s="14">
        <v>0</v>
      </c>
      <c r="AE61" s="14" t="s">
        <v>116</v>
      </c>
      <c r="AH61" s="14" t="s">
        <v>130</v>
      </c>
      <c r="AI61" s="14" t="s">
        <v>351</v>
      </c>
      <c r="AJ61" s="14" t="s">
        <v>352</v>
      </c>
      <c r="AK61" s="14" t="s">
        <v>133</v>
      </c>
      <c r="AL61" s="14" t="s">
        <v>173</v>
      </c>
      <c r="AM61" s="14" t="s">
        <v>174</v>
      </c>
      <c r="AN61" s="14" t="s">
        <v>136</v>
      </c>
      <c r="AO61" s="14" t="s">
        <v>175</v>
      </c>
      <c r="AP61" s="14" t="s">
        <v>176</v>
      </c>
    </row>
    <row r="62" spans="1:45" s="14" customFormat="1" ht="25.5" x14ac:dyDescent="0.25">
      <c r="A62" s="25" t="s">
        <v>396</v>
      </c>
      <c r="B62" s="14">
        <v>55</v>
      </c>
      <c r="C62" s="14" t="s">
        <v>171</v>
      </c>
      <c r="D62" s="14" t="s">
        <v>143</v>
      </c>
      <c r="E62" s="14" t="s">
        <v>172</v>
      </c>
      <c r="F62" s="14" t="s">
        <v>122</v>
      </c>
      <c r="G62" s="14" t="s">
        <v>123</v>
      </c>
      <c r="H62" s="14" t="s">
        <v>124</v>
      </c>
      <c r="I62" s="17" t="s">
        <v>420</v>
      </c>
      <c r="J62" s="14" t="s">
        <v>48</v>
      </c>
      <c r="K62" s="14">
        <v>631010000</v>
      </c>
      <c r="L62" s="14" t="s">
        <v>145</v>
      </c>
      <c r="M62" s="14" t="s">
        <v>127</v>
      </c>
      <c r="N62" s="14">
        <v>60</v>
      </c>
      <c r="O62" s="14" t="s">
        <v>129</v>
      </c>
      <c r="S62" s="14">
        <v>0</v>
      </c>
      <c r="T62" s="14">
        <v>0</v>
      </c>
      <c r="U62" s="14">
        <v>100</v>
      </c>
      <c r="V62" s="14" t="s">
        <v>146</v>
      </c>
      <c r="W62" s="14" t="s">
        <v>212</v>
      </c>
      <c r="X62" s="14">
        <v>2940</v>
      </c>
      <c r="Y62" s="14">
        <v>261420.5</v>
      </c>
      <c r="Z62" s="36">
        <f t="shared" si="10"/>
        <v>768576270</v>
      </c>
      <c r="AA62" s="11">
        <f t="shared" si="11"/>
        <v>891548473.19999993</v>
      </c>
      <c r="AB62" s="14">
        <v>0</v>
      </c>
      <c r="AC62" s="14">
        <v>0</v>
      </c>
      <c r="AD62" s="14">
        <v>0</v>
      </c>
      <c r="AE62" s="14" t="s">
        <v>116</v>
      </c>
      <c r="AH62" s="14" t="s">
        <v>130</v>
      </c>
      <c r="AI62" s="14" t="s">
        <v>356</v>
      </c>
      <c r="AJ62" s="14" t="s">
        <v>357</v>
      </c>
      <c r="AK62" s="14" t="s">
        <v>133</v>
      </c>
      <c r="AL62" s="14" t="s">
        <v>358</v>
      </c>
      <c r="AM62" s="14" t="s">
        <v>359</v>
      </c>
      <c r="AN62" s="14" t="s">
        <v>136</v>
      </c>
      <c r="AO62" s="14" t="s">
        <v>360</v>
      </c>
      <c r="AP62" s="14" t="s">
        <v>361</v>
      </c>
    </row>
    <row r="63" spans="1:45" s="14" customFormat="1" x14ac:dyDescent="0.25">
      <c r="A63" s="17" t="s">
        <v>372</v>
      </c>
      <c r="B63" s="31">
        <v>56</v>
      </c>
      <c r="C63" s="14" t="s">
        <v>362</v>
      </c>
      <c r="D63" s="14" t="s">
        <v>143</v>
      </c>
      <c r="E63" s="14" t="s">
        <v>363</v>
      </c>
      <c r="F63" s="14" t="s">
        <v>122</v>
      </c>
      <c r="G63" s="14" t="s">
        <v>123</v>
      </c>
      <c r="H63" s="14" t="s">
        <v>124</v>
      </c>
      <c r="I63" s="17" t="s">
        <v>416</v>
      </c>
      <c r="J63" s="14" t="s">
        <v>48</v>
      </c>
      <c r="K63" s="14">
        <v>631010000</v>
      </c>
      <c r="L63" s="14" t="s">
        <v>145</v>
      </c>
      <c r="M63" s="14" t="s">
        <v>127</v>
      </c>
      <c r="P63" s="14" t="s">
        <v>364</v>
      </c>
      <c r="S63" s="14">
        <v>0</v>
      </c>
      <c r="T63" s="14">
        <v>0</v>
      </c>
      <c r="U63" s="14">
        <v>100</v>
      </c>
      <c r="V63" s="14" t="s">
        <v>146</v>
      </c>
      <c r="W63" s="14" t="s">
        <v>212</v>
      </c>
      <c r="X63" s="14">
        <v>230</v>
      </c>
      <c r="Y63" s="14">
        <v>271740</v>
      </c>
      <c r="Z63" s="36">
        <f t="shared" si="10"/>
        <v>62500200</v>
      </c>
      <c r="AA63" s="11">
        <f t="shared" si="11"/>
        <v>72500232</v>
      </c>
      <c r="AB63" s="14">
        <v>0</v>
      </c>
      <c r="AC63" s="14">
        <v>0</v>
      </c>
      <c r="AD63" s="14">
        <v>0</v>
      </c>
      <c r="AE63" s="14" t="s">
        <v>116</v>
      </c>
      <c r="AH63" s="14" t="s">
        <v>130</v>
      </c>
      <c r="AI63" s="14" t="s">
        <v>365</v>
      </c>
      <c r="AJ63" s="14" t="s">
        <v>366</v>
      </c>
      <c r="AK63" s="14" t="s">
        <v>133</v>
      </c>
      <c r="AL63" s="14" t="s">
        <v>367</v>
      </c>
      <c r="AM63" s="14" t="s">
        <v>368</v>
      </c>
      <c r="AN63" s="14" t="s">
        <v>136</v>
      </c>
      <c r="AO63" s="14" t="s">
        <v>369</v>
      </c>
      <c r="AP63" s="14" t="s">
        <v>370</v>
      </c>
    </row>
    <row r="64" spans="1:45" s="13" customFormat="1" ht="15.75" customHeight="1" x14ac:dyDescent="0.25">
      <c r="A64" s="23">
        <v>5000067837</v>
      </c>
      <c r="B64" s="31">
        <v>57</v>
      </c>
      <c r="C64" s="23" t="s">
        <v>223</v>
      </c>
      <c r="D64" s="23" t="s">
        <v>224</v>
      </c>
      <c r="E64" s="24" t="s">
        <v>225</v>
      </c>
      <c r="F64" s="23" t="s">
        <v>122</v>
      </c>
      <c r="G64" s="23">
        <v>631000000</v>
      </c>
      <c r="H64" s="24" t="s">
        <v>124</v>
      </c>
      <c r="I64" s="22" t="s">
        <v>333</v>
      </c>
      <c r="J64" s="23" t="s">
        <v>48</v>
      </c>
      <c r="K64" s="23">
        <v>631010000</v>
      </c>
      <c r="L64" s="24" t="s">
        <v>211</v>
      </c>
      <c r="M64" s="23" t="s">
        <v>54</v>
      </c>
      <c r="N64" s="23"/>
      <c r="O64" s="23"/>
      <c r="P64" s="22" t="s">
        <v>114</v>
      </c>
      <c r="Q64" s="23"/>
      <c r="R64" s="23"/>
      <c r="S64" s="23">
        <v>0</v>
      </c>
      <c r="T64" s="23">
        <v>100</v>
      </c>
      <c r="U64" s="23">
        <v>0</v>
      </c>
      <c r="V64" s="23" t="s">
        <v>226</v>
      </c>
      <c r="W64" s="23" t="s">
        <v>212</v>
      </c>
      <c r="X64" s="29">
        <v>2579</v>
      </c>
      <c r="Y64" s="46">
        <v>2460.34</v>
      </c>
      <c r="Z64" s="36">
        <f t="shared" si="10"/>
        <v>6345216.8600000003</v>
      </c>
      <c r="AA64" s="46">
        <f>Z64*1.16</f>
        <v>7360451.5575999999</v>
      </c>
      <c r="AB64" s="47">
        <v>0</v>
      </c>
      <c r="AC64" s="47">
        <v>0</v>
      </c>
      <c r="AD64" s="47">
        <v>0</v>
      </c>
      <c r="AE64" s="23" t="s">
        <v>116</v>
      </c>
      <c r="AF64" s="23"/>
      <c r="AG64" s="23"/>
      <c r="AH64" s="23" t="s">
        <v>136</v>
      </c>
      <c r="AI64" s="23" t="s">
        <v>383</v>
      </c>
      <c r="AJ64" s="9" t="s">
        <v>228</v>
      </c>
      <c r="AK64" s="24" t="s">
        <v>130</v>
      </c>
      <c r="AL64" s="23" t="s">
        <v>224</v>
      </c>
      <c r="AM64" s="9" t="s">
        <v>224</v>
      </c>
      <c r="AN64" s="23" t="s">
        <v>229</v>
      </c>
      <c r="AO64" s="23" t="s">
        <v>230</v>
      </c>
      <c r="AP64" s="9" t="s">
        <v>230</v>
      </c>
    </row>
    <row r="65" spans="1:45" s="13" customFormat="1" ht="19.5" customHeight="1" x14ac:dyDescent="0.25">
      <c r="A65" s="23">
        <v>5000018248</v>
      </c>
      <c r="B65" s="14">
        <v>58</v>
      </c>
      <c r="C65" s="23" t="s">
        <v>296</v>
      </c>
      <c r="D65" s="23" t="s">
        <v>232</v>
      </c>
      <c r="E65" s="23" t="s">
        <v>297</v>
      </c>
      <c r="F65" s="23" t="s">
        <v>122</v>
      </c>
      <c r="G65" s="23" t="s">
        <v>123</v>
      </c>
      <c r="H65" s="23" t="s">
        <v>124</v>
      </c>
      <c r="I65" s="22" t="s">
        <v>333</v>
      </c>
      <c r="J65" s="23" t="s">
        <v>48</v>
      </c>
      <c r="K65" s="23">
        <v>631010000</v>
      </c>
      <c r="L65" s="23" t="s">
        <v>211</v>
      </c>
      <c r="M65" s="23" t="s">
        <v>54</v>
      </c>
      <c r="N65" s="23"/>
      <c r="O65" s="23"/>
      <c r="P65" s="22" t="s">
        <v>114</v>
      </c>
      <c r="Q65" s="23"/>
      <c r="R65" s="23"/>
      <c r="S65" s="23">
        <v>0</v>
      </c>
      <c r="T65" s="23">
        <v>100</v>
      </c>
      <c r="U65" s="23">
        <v>0</v>
      </c>
      <c r="V65" s="23" t="s">
        <v>226</v>
      </c>
      <c r="W65" s="23" t="s">
        <v>212</v>
      </c>
      <c r="X65" s="29">
        <v>969</v>
      </c>
      <c r="Y65" s="46">
        <v>5484.6</v>
      </c>
      <c r="Z65" s="36">
        <f t="shared" si="10"/>
        <v>5314577.4000000004</v>
      </c>
      <c r="AA65" s="46">
        <f>Z65*1.16</f>
        <v>6164909.784</v>
      </c>
      <c r="AB65" s="47">
        <v>0</v>
      </c>
      <c r="AC65" s="47">
        <v>0</v>
      </c>
      <c r="AD65" s="47">
        <v>0</v>
      </c>
      <c r="AE65" s="23" t="s">
        <v>116</v>
      </c>
      <c r="AF65" s="23"/>
      <c r="AG65" s="23"/>
      <c r="AH65" s="23" t="s">
        <v>130</v>
      </c>
      <c r="AI65" s="23" t="s">
        <v>384</v>
      </c>
      <c r="AJ65" s="25" t="s">
        <v>385</v>
      </c>
    </row>
    <row r="66" spans="1:45" s="13" customFormat="1" x14ac:dyDescent="0.25">
      <c r="A66" s="14" t="s">
        <v>386</v>
      </c>
      <c r="B66" s="14">
        <v>59</v>
      </c>
      <c r="C66" s="14" t="s">
        <v>387</v>
      </c>
      <c r="D66" s="14" t="s">
        <v>388</v>
      </c>
      <c r="E66" s="14" t="s">
        <v>389</v>
      </c>
      <c r="F66" s="14" t="s">
        <v>122</v>
      </c>
      <c r="G66" s="14" t="s">
        <v>123</v>
      </c>
      <c r="H66" s="14" t="s">
        <v>124</v>
      </c>
      <c r="I66" s="17" t="s">
        <v>333</v>
      </c>
      <c r="J66" s="14" t="s">
        <v>48</v>
      </c>
      <c r="K66" s="14">
        <v>631010000</v>
      </c>
      <c r="L66" s="14" t="s">
        <v>211</v>
      </c>
      <c r="M66" s="14" t="s">
        <v>50</v>
      </c>
      <c r="N66" s="14"/>
      <c r="O66" s="14"/>
      <c r="P66" s="14"/>
      <c r="Q66" s="39" t="s">
        <v>333</v>
      </c>
      <c r="R66" s="39" t="s">
        <v>114</v>
      </c>
      <c r="S66" s="14">
        <v>100</v>
      </c>
      <c r="T66" s="14">
        <v>0</v>
      </c>
      <c r="U66" s="14">
        <v>0</v>
      </c>
      <c r="V66" s="14" t="s">
        <v>239</v>
      </c>
      <c r="W66" s="14" t="s">
        <v>212</v>
      </c>
      <c r="X66" s="11">
        <v>158.5</v>
      </c>
      <c r="Y66" s="11">
        <v>121950</v>
      </c>
      <c r="Z66" s="10">
        <f>X66*Y66</f>
        <v>19329075</v>
      </c>
      <c r="AA66" s="11">
        <f t="shared" ref="AA66" si="12">Z66*1.16</f>
        <v>22421727</v>
      </c>
      <c r="AB66" s="20">
        <v>0</v>
      </c>
      <c r="AC66" s="20">
        <v>0</v>
      </c>
      <c r="AD66" s="20">
        <v>0</v>
      </c>
      <c r="AE66" s="14" t="s">
        <v>116</v>
      </c>
      <c r="AF66" s="14"/>
      <c r="AG66" s="14"/>
      <c r="AH66" s="9" t="s">
        <v>336</v>
      </c>
      <c r="AI66" s="14" t="s">
        <v>274</v>
      </c>
      <c r="AJ66" s="14" t="s">
        <v>390</v>
      </c>
    </row>
    <row r="67" spans="1:45" s="13" customFormat="1" x14ac:dyDescent="0.25">
      <c r="A67" s="13" t="s">
        <v>394</v>
      </c>
      <c r="B67" s="14">
        <v>60</v>
      </c>
      <c r="C67" s="13" t="s">
        <v>260</v>
      </c>
      <c r="D67" s="13" t="s">
        <v>261</v>
      </c>
      <c r="E67" s="13" t="s">
        <v>262</v>
      </c>
      <c r="F67" s="13" t="s">
        <v>122</v>
      </c>
      <c r="G67" s="13" t="s">
        <v>123</v>
      </c>
      <c r="H67" s="13" t="s">
        <v>124</v>
      </c>
      <c r="I67" s="48" t="s">
        <v>333</v>
      </c>
      <c r="J67" s="13" t="s">
        <v>48</v>
      </c>
      <c r="K67" s="13">
        <v>631010000</v>
      </c>
      <c r="L67" s="13" t="s">
        <v>211</v>
      </c>
      <c r="M67" s="13" t="s">
        <v>54</v>
      </c>
      <c r="P67" s="13" t="s">
        <v>114</v>
      </c>
      <c r="S67" s="13">
        <v>0</v>
      </c>
      <c r="T67" s="13">
        <v>0</v>
      </c>
      <c r="U67" s="13">
        <v>100</v>
      </c>
      <c r="V67" s="13" t="s">
        <v>239</v>
      </c>
      <c r="W67" s="13" t="s">
        <v>212</v>
      </c>
      <c r="X67" s="49">
        <v>2000</v>
      </c>
      <c r="Y67" s="13">
        <v>236072.47</v>
      </c>
      <c r="Z67" s="36">
        <f t="shared" ref="Z67:Z72" si="13">X67*Y67</f>
        <v>472144940</v>
      </c>
      <c r="AA67" s="49">
        <f t="shared" ref="AA67:AA72" si="14">Z67*1.16</f>
        <v>547688130.39999998</v>
      </c>
      <c r="AB67" s="20">
        <v>0</v>
      </c>
      <c r="AC67" s="20">
        <v>0</v>
      </c>
      <c r="AD67" s="20">
        <v>0</v>
      </c>
      <c r="AE67" s="13" t="s">
        <v>116</v>
      </c>
      <c r="AH67" s="13" t="s">
        <v>336</v>
      </c>
      <c r="AI67" s="13" t="s">
        <v>325</v>
      </c>
      <c r="AJ67" s="13" t="s">
        <v>261</v>
      </c>
    </row>
    <row r="68" spans="1:45" s="13" customFormat="1" x14ac:dyDescent="0.25">
      <c r="A68" s="38" t="s">
        <v>395</v>
      </c>
      <c r="B68" s="31">
        <v>61</v>
      </c>
      <c r="C68" s="38" t="s">
        <v>260</v>
      </c>
      <c r="D68" s="38" t="s">
        <v>261</v>
      </c>
      <c r="E68" s="38" t="s">
        <v>262</v>
      </c>
      <c r="F68" s="38" t="s">
        <v>122</v>
      </c>
      <c r="G68" s="38" t="s">
        <v>123</v>
      </c>
      <c r="H68" s="38" t="s">
        <v>124</v>
      </c>
      <c r="I68" s="42" t="s">
        <v>333</v>
      </c>
      <c r="J68" s="38" t="s">
        <v>48</v>
      </c>
      <c r="K68" s="38">
        <v>631010000</v>
      </c>
      <c r="L68" s="38" t="s">
        <v>211</v>
      </c>
      <c r="M68" s="38" t="s">
        <v>54</v>
      </c>
      <c r="N68" s="38"/>
      <c r="O68" s="38"/>
      <c r="P68" s="38" t="s">
        <v>114</v>
      </c>
      <c r="Q68" s="38"/>
      <c r="R68" s="38"/>
      <c r="S68" s="38">
        <v>0</v>
      </c>
      <c r="T68" s="38">
        <v>0</v>
      </c>
      <c r="U68" s="38">
        <v>100</v>
      </c>
      <c r="V68" s="38" t="s">
        <v>239</v>
      </c>
      <c r="W68" s="38" t="s">
        <v>212</v>
      </c>
      <c r="X68" s="40">
        <v>2000</v>
      </c>
      <c r="Y68" s="40">
        <v>236072.47</v>
      </c>
      <c r="Z68" s="41">
        <f t="shared" si="13"/>
        <v>472144940</v>
      </c>
      <c r="AA68" s="40">
        <f t="shared" si="14"/>
        <v>547688130.39999998</v>
      </c>
      <c r="AB68" s="34">
        <v>0</v>
      </c>
      <c r="AC68" s="34">
        <v>0</v>
      </c>
      <c r="AD68" s="34">
        <v>0</v>
      </c>
      <c r="AE68" s="38" t="s">
        <v>116</v>
      </c>
      <c r="AF68" s="38"/>
      <c r="AG68" s="38"/>
      <c r="AH68" s="38" t="s">
        <v>336</v>
      </c>
      <c r="AI68" s="42" t="s">
        <v>325</v>
      </c>
      <c r="AJ68" s="42" t="s">
        <v>261</v>
      </c>
    </row>
    <row r="69" spans="1:45" s="14" customFormat="1" ht="13.5" customHeight="1" x14ac:dyDescent="0.25">
      <c r="A69" s="17" t="s">
        <v>393</v>
      </c>
      <c r="B69" s="14">
        <v>62</v>
      </c>
      <c r="C69" s="44" t="s">
        <v>155</v>
      </c>
      <c r="D69" s="50" t="s">
        <v>143</v>
      </c>
      <c r="E69" s="50" t="s">
        <v>156</v>
      </c>
      <c r="F69" s="50" t="s">
        <v>122</v>
      </c>
      <c r="G69" s="50" t="s">
        <v>123</v>
      </c>
      <c r="H69" s="50" t="s">
        <v>124</v>
      </c>
      <c r="I69" s="50" t="s">
        <v>355</v>
      </c>
      <c r="J69" s="50" t="s">
        <v>48</v>
      </c>
      <c r="K69" s="51">
        <v>631010000</v>
      </c>
      <c r="L69" s="50" t="s">
        <v>145</v>
      </c>
      <c r="M69" s="50" t="s">
        <v>127</v>
      </c>
      <c r="N69" s="52">
        <v>60</v>
      </c>
      <c r="O69" s="52" t="s">
        <v>129</v>
      </c>
      <c r="P69" s="53"/>
      <c r="Q69" s="44"/>
      <c r="R69" s="44"/>
      <c r="S69" s="52">
        <v>0</v>
      </c>
      <c r="T69" s="52">
        <v>0</v>
      </c>
      <c r="U69" s="52">
        <v>100</v>
      </c>
      <c r="V69" s="50" t="s">
        <v>146</v>
      </c>
      <c r="W69" s="44" t="s">
        <v>212</v>
      </c>
      <c r="X69" s="54">
        <v>0</v>
      </c>
      <c r="Y69" s="55">
        <f>552.91*540</f>
        <v>298571.39999999997</v>
      </c>
      <c r="Z69" s="54">
        <f t="shared" si="13"/>
        <v>0</v>
      </c>
      <c r="AA69" s="55">
        <f t="shared" si="14"/>
        <v>0</v>
      </c>
      <c r="AB69" s="56">
        <v>0</v>
      </c>
      <c r="AC69" s="56">
        <v>0</v>
      </c>
      <c r="AD69" s="56">
        <v>0</v>
      </c>
      <c r="AE69" s="50" t="s">
        <v>116</v>
      </c>
      <c r="AF69" s="44"/>
      <c r="AG69" s="44"/>
      <c r="AH69" s="50" t="s">
        <v>130</v>
      </c>
      <c r="AI69" s="50" t="s">
        <v>157</v>
      </c>
      <c r="AJ69" s="50" t="s">
        <v>158</v>
      </c>
      <c r="AK69" s="50" t="s">
        <v>133</v>
      </c>
      <c r="AL69" s="50" t="s">
        <v>391</v>
      </c>
      <c r="AM69" s="50" t="s">
        <v>392</v>
      </c>
      <c r="AN69" s="50" t="s">
        <v>136</v>
      </c>
      <c r="AO69" s="50" t="s">
        <v>169</v>
      </c>
      <c r="AP69" s="50" t="s">
        <v>170</v>
      </c>
    </row>
    <row r="70" spans="1:45" s="14" customFormat="1" ht="12.75" customHeight="1" x14ac:dyDescent="0.25">
      <c r="A70" s="17" t="s">
        <v>414</v>
      </c>
      <c r="B70" s="31">
        <v>63</v>
      </c>
      <c r="C70" s="44" t="s">
        <v>155</v>
      </c>
      <c r="D70" s="50" t="s">
        <v>143</v>
      </c>
      <c r="E70" s="50" t="s">
        <v>156</v>
      </c>
      <c r="F70" s="50" t="s">
        <v>122</v>
      </c>
      <c r="G70" s="50" t="s">
        <v>123</v>
      </c>
      <c r="H70" s="50" t="s">
        <v>124</v>
      </c>
      <c r="I70" s="50" t="s">
        <v>364</v>
      </c>
      <c r="J70" s="50" t="s">
        <v>48</v>
      </c>
      <c r="K70" s="51">
        <v>631010000</v>
      </c>
      <c r="L70" s="50" t="s">
        <v>145</v>
      </c>
      <c r="M70" s="50" t="s">
        <v>127</v>
      </c>
      <c r="N70" s="52"/>
      <c r="O70" s="52"/>
      <c r="P70" s="53" t="s">
        <v>375</v>
      </c>
      <c r="Q70" s="44"/>
      <c r="R70" s="44"/>
      <c r="S70" s="52">
        <v>0</v>
      </c>
      <c r="T70" s="52">
        <v>0</v>
      </c>
      <c r="U70" s="52">
        <v>100</v>
      </c>
      <c r="V70" s="50" t="s">
        <v>146</v>
      </c>
      <c r="W70" s="44" t="s">
        <v>212</v>
      </c>
      <c r="X70" s="54">
        <v>2000</v>
      </c>
      <c r="Y70" s="55">
        <v>263383.89</v>
      </c>
      <c r="Z70" s="54">
        <f t="shared" si="13"/>
        <v>526767780</v>
      </c>
      <c r="AA70" s="55">
        <f t="shared" si="14"/>
        <v>611050624.79999995</v>
      </c>
      <c r="AB70" s="56">
        <v>0</v>
      </c>
      <c r="AC70" s="56">
        <v>0</v>
      </c>
      <c r="AD70" s="56">
        <v>0</v>
      </c>
      <c r="AE70" s="50" t="s">
        <v>116</v>
      </c>
      <c r="AF70" s="44"/>
      <c r="AG70" s="44"/>
      <c r="AH70" s="50" t="s">
        <v>130</v>
      </c>
      <c r="AI70" s="50" t="s">
        <v>157</v>
      </c>
      <c r="AJ70" s="50" t="s">
        <v>158</v>
      </c>
      <c r="AK70" s="50" t="s">
        <v>133</v>
      </c>
      <c r="AL70" s="50" t="s">
        <v>391</v>
      </c>
      <c r="AM70" s="50" t="s">
        <v>392</v>
      </c>
      <c r="AN70" s="50" t="s">
        <v>136</v>
      </c>
      <c r="AO70" s="50" t="s">
        <v>169</v>
      </c>
      <c r="AP70" s="50" t="s">
        <v>170</v>
      </c>
    </row>
    <row r="71" spans="1:45" s="13" customFormat="1" ht="18.75" customHeight="1" x14ac:dyDescent="0.25">
      <c r="A71" s="9" t="s">
        <v>319</v>
      </c>
      <c r="B71" s="31">
        <v>64</v>
      </c>
      <c r="C71" s="9" t="s">
        <v>320</v>
      </c>
      <c r="D71" s="9" t="s">
        <v>321</v>
      </c>
      <c r="E71" s="9" t="s">
        <v>322</v>
      </c>
      <c r="F71" s="9" t="s">
        <v>122</v>
      </c>
      <c r="G71" s="9" t="s">
        <v>123</v>
      </c>
      <c r="H71" s="9" t="s">
        <v>124</v>
      </c>
      <c r="I71" s="30" t="s">
        <v>364</v>
      </c>
      <c r="J71" s="9" t="s">
        <v>48</v>
      </c>
      <c r="K71" s="9">
        <v>631010000</v>
      </c>
      <c r="L71" s="9" t="s">
        <v>211</v>
      </c>
      <c r="M71" s="9" t="s">
        <v>54</v>
      </c>
      <c r="N71" s="9"/>
      <c r="O71" s="9"/>
      <c r="P71" s="9" t="s">
        <v>114</v>
      </c>
      <c r="Q71" s="9"/>
      <c r="R71" s="9"/>
      <c r="S71" s="9">
        <v>0</v>
      </c>
      <c r="T71" s="9">
        <v>0</v>
      </c>
      <c r="U71" s="9">
        <v>100</v>
      </c>
      <c r="V71" s="9" t="s">
        <v>239</v>
      </c>
      <c r="W71" s="9" t="s">
        <v>212</v>
      </c>
      <c r="X71" s="49">
        <v>2300</v>
      </c>
      <c r="Y71" s="49">
        <v>298103</v>
      </c>
      <c r="Z71" s="36">
        <f t="shared" si="13"/>
        <v>685636900</v>
      </c>
      <c r="AA71" s="49">
        <f t="shared" si="14"/>
        <v>795338804</v>
      </c>
      <c r="AB71" s="57">
        <v>0</v>
      </c>
      <c r="AC71" s="57">
        <v>0</v>
      </c>
      <c r="AD71" s="57">
        <v>0</v>
      </c>
      <c r="AE71" s="39" t="s">
        <v>116</v>
      </c>
      <c r="AF71" s="9"/>
      <c r="AG71" s="9"/>
      <c r="AH71" s="9" t="s">
        <v>336</v>
      </c>
      <c r="AI71" s="9" t="s">
        <v>323</v>
      </c>
      <c r="AJ71" s="9" t="s">
        <v>324</v>
      </c>
    </row>
    <row r="72" spans="1:45" s="13" customFormat="1" ht="18.75" customHeight="1" x14ac:dyDescent="0.25">
      <c r="A72" s="58" t="s">
        <v>403</v>
      </c>
      <c r="B72" s="14">
        <v>65</v>
      </c>
      <c r="C72" s="58" t="s">
        <v>404</v>
      </c>
      <c r="D72" s="58" t="s">
        <v>261</v>
      </c>
      <c r="E72" s="58" t="s">
        <v>405</v>
      </c>
      <c r="F72" s="9" t="s">
        <v>122</v>
      </c>
      <c r="G72" s="9" t="s">
        <v>123</v>
      </c>
      <c r="H72" s="58" t="s">
        <v>406</v>
      </c>
      <c r="I72" s="30" t="s">
        <v>364</v>
      </c>
      <c r="J72" s="9" t="s">
        <v>48</v>
      </c>
      <c r="K72" s="9">
        <v>631010000</v>
      </c>
      <c r="L72" s="58" t="s">
        <v>406</v>
      </c>
      <c r="M72" s="9" t="s">
        <v>54</v>
      </c>
      <c r="P72" s="9" t="s">
        <v>114</v>
      </c>
      <c r="Q72" s="9"/>
      <c r="R72" s="9"/>
      <c r="S72" s="9">
        <v>0</v>
      </c>
      <c r="T72" s="9">
        <v>0</v>
      </c>
      <c r="U72" s="9">
        <v>100</v>
      </c>
      <c r="V72" s="9" t="s">
        <v>239</v>
      </c>
      <c r="W72" s="9" t="s">
        <v>212</v>
      </c>
      <c r="X72" s="59">
        <v>1600</v>
      </c>
      <c r="Y72" s="60">
        <v>156250</v>
      </c>
      <c r="Z72" s="36">
        <f t="shared" si="13"/>
        <v>250000000</v>
      </c>
      <c r="AA72" s="49">
        <f t="shared" si="14"/>
        <v>290000000</v>
      </c>
      <c r="AB72" s="57">
        <v>0</v>
      </c>
      <c r="AC72" s="57">
        <v>0</v>
      </c>
      <c r="AD72" s="57">
        <v>0</v>
      </c>
      <c r="AE72" s="39" t="s">
        <v>116</v>
      </c>
      <c r="AH72" s="50" t="s">
        <v>130</v>
      </c>
      <c r="AI72" s="58" t="s">
        <v>412</v>
      </c>
      <c r="AJ72" s="58" t="s">
        <v>411</v>
      </c>
    </row>
    <row r="73" spans="1:45" s="13" customFormat="1" ht="18.75" customHeight="1" x14ac:dyDescent="0.2">
      <c r="A73" s="104" t="s">
        <v>424</v>
      </c>
      <c r="B73" s="14">
        <v>66</v>
      </c>
      <c r="C73" s="4" t="s">
        <v>119</v>
      </c>
      <c r="D73" s="30" t="s">
        <v>120</v>
      </c>
      <c r="E73" s="30" t="s">
        <v>121</v>
      </c>
      <c r="F73" s="30" t="s">
        <v>122</v>
      </c>
      <c r="G73" s="30" t="s">
        <v>110</v>
      </c>
      <c r="H73" s="30" t="s">
        <v>124</v>
      </c>
      <c r="I73" s="30" t="s">
        <v>355</v>
      </c>
      <c r="J73" s="30" t="s">
        <v>48</v>
      </c>
      <c r="K73" s="30">
        <v>631010000</v>
      </c>
      <c r="L73" s="30" t="s">
        <v>126</v>
      </c>
      <c r="M73" s="30" t="s">
        <v>127</v>
      </c>
      <c r="N73" s="105" t="s">
        <v>423</v>
      </c>
      <c r="O73" s="30" t="s">
        <v>129</v>
      </c>
      <c r="P73" s="30"/>
      <c r="Q73" s="30"/>
      <c r="R73" s="30"/>
      <c r="S73" s="30">
        <v>0</v>
      </c>
      <c r="T73" s="30">
        <v>0</v>
      </c>
      <c r="U73" s="30">
        <v>100</v>
      </c>
      <c r="V73" s="61" t="s">
        <v>71</v>
      </c>
      <c r="W73" s="30" t="s">
        <v>212</v>
      </c>
      <c r="X73" s="62">
        <v>200</v>
      </c>
      <c r="Y73" s="63">
        <v>1995154.7</v>
      </c>
      <c r="Z73" s="63">
        <f>X73*Y73</f>
        <v>399030940</v>
      </c>
      <c r="AA73" s="63">
        <f>Z73*1.16</f>
        <v>462875890.39999998</v>
      </c>
      <c r="AB73" s="30"/>
      <c r="AC73" s="62">
        <f>AB73*Y73</f>
        <v>0</v>
      </c>
      <c r="AD73" s="62">
        <f>IF(W73="С НДС",AC73*1.12, (IF(W73="НДС 8",AC73*1.08,AC73)))</f>
        <v>0</v>
      </c>
      <c r="AE73" s="64">
        <v>941040000097</v>
      </c>
      <c r="AF73" s="30"/>
      <c r="AG73" s="30"/>
      <c r="AH73" s="30" t="s">
        <v>130</v>
      </c>
      <c r="AI73" s="30" t="s">
        <v>131</v>
      </c>
      <c r="AJ73" s="30" t="s">
        <v>132</v>
      </c>
      <c r="AK73" s="30" t="s">
        <v>133</v>
      </c>
      <c r="AL73" s="30" t="s">
        <v>407</v>
      </c>
      <c r="AM73" s="30" t="s">
        <v>408</v>
      </c>
      <c r="AN73" s="30" t="s">
        <v>136</v>
      </c>
      <c r="AO73" s="30" t="s">
        <v>137</v>
      </c>
      <c r="AP73" s="30" t="s">
        <v>138</v>
      </c>
      <c r="AQ73" s="30" t="s">
        <v>139</v>
      </c>
      <c r="AR73" s="30" t="s">
        <v>409</v>
      </c>
      <c r="AS73" s="30" t="s">
        <v>410</v>
      </c>
    </row>
    <row r="74" spans="1:45" s="13" customFormat="1" ht="16.5" customHeight="1" x14ac:dyDescent="0.25">
      <c r="A74" s="65" t="s">
        <v>259</v>
      </c>
      <c r="B74" s="65">
        <v>67</v>
      </c>
      <c r="C74" s="65" t="s">
        <v>260</v>
      </c>
      <c r="D74" s="65" t="s">
        <v>261</v>
      </c>
      <c r="E74" s="65" t="s">
        <v>262</v>
      </c>
      <c r="F74" s="65" t="s">
        <v>122</v>
      </c>
      <c r="G74" s="65" t="s">
        <v>123</v>
      </c>
      <c r="H74" s="65" t="s">
        <v>124</v>
      </c>
      <c r="I74" s="66">
        <v>46174</v>
      </c>
      <c r="J74" s="65" t="s">
        <v>48</v>
      </c>
      <c r="K74" s="65">
        <v>631010000</v>
      </c>
      <c r="L74" s="65" t="s">
        <v>211</v>
      </c>
      <c r="M74" s="65" t="s">
        <v>263</v>
      </c>
      <c r="N74" s="65"/>
      <c r="O74" s="65"/>
      <c r="P74" s="65" t="s">
        <v>114</v>
      </c>
      <c r="Q74" s="65"/>
      <c r="R74" s="65"/>
      <c r="S74" s="65">
        <v>100</v>
      </c>
      <c r="T74" s="65">
        <v>0</v>
      </c>
      <c r="U74" s="65">
        <v>0</v>
      </c>
      <c r="V74" s="65" t="s">
        <v>239</v>
      </c>
      <c r="W74" s="65" t="s">
        <v>212</v>
      </c>
      <c r="X74" s="67">
        <v>3000</v>
      </c>
      <c r="Y74" s="67">
        <v>241746</v>
      </c>
      <c r="Z74" s="68">
        <f t="shared" ref="Z74" si="15">X74*Y74</f>
        <v>725238000</v>
      </c>
      <c r="AA74" s="68">
        <f>X74*Y74</f>
        <v>725238000</v>
      </c>
      <c r="AB74" s="69">
        <v>0</v>
      </c>
      <c r="AC74" s="69">
        <v>0</v>
      </c>
      <c r="AD74" s="69">
        <v>0</v>
      </c>
      <c r="AE74" s="65" t="s">
        <v>116</v>
      </c>
      <c r="AF74" s="65"/>
      <c r="AG74" s="65"/>
      <c r="AH74" s="65" t="s">
        <v>415</v>
      </c>
      <c r="AI74" s="70" t="s">
        <v>325</v>
      </c>
      <c r="AJ74" s="70" t="s">
        <v>261</v>
      </c>
    </row>
    <row r="75" spans="1:45" s="76" customFormat="1" ht="18.75" customHeight="1" x14ac:dyDescent="0.25">
      <c r="A75" s="7" t="s">
        <v>418</v>
      </c>
      <c r="B75" s="14">
        <v>68</v>
      </c>
      <c r="C75" s="71" t="s">
        <v>119</v>
      </c>
      <c r="D75" s="72" t="s">
        <v>120</v>
      </c>
      <c r="E75" s="72" t="s">
        <v>121</v>
      </c>
      <c r="F75" s="72" t="s">
        <v>122</v>
      </c>
      <c r="G75" s="72" t="s">
        <v>110</v>
      </c>
      <c r="H75" s="73" t="s">
        <v>124</v>
      </c>
      <c r="I75" s="98" t="s">
        <v>416</v>
      </c>
      <c r="J75" s="72" t="s">
        <v>48</v>
      </c>
      <c r="K75" s="72">
        <v>631010000</v>
      </c>
      <c r="L75" s="73" t="s">
        <v>126</v>
      </c>
      <c r="M75" s="72" t="s">
        <v>127</v>
      </c>
      <c r="N75" s="98" t="s">
        <v>423</v>
      </c>
      <c r="O75" s="72" t="s">
        <v>129</v>
      </c>
      <c r="P75" s="72"/>
      <c r="Q75" s="72"/>
      <c r="R75" s="73"/>
      <c r="S75" s="72">
        <v>0</v>
      </c>
      <c r="T75" s="72">
        <v>0</v>
      </c>
      <c r="U75" s="72">
        <v>100</v>
      </c>
      <c r="V75" s="73" t="s">
        <v>71</v>
      </c>
      <c r="W75" s="72" t="s">
        <v>212</v>
      </c>
      <c r="X75" s="99">
        <v>200</v>
      </c>
      <c r="Y75" s="100">
        <v>1931092.9000000001</v>
      </c>
      <c r="Z75" s="100">
        <f>X75*Y75</f>
        <v>386218580</v>
      </c>
      <c r="AA75" s="100">
        <f>Z75*1.16</f>
        <v>448013552.79999995</v>
      </c>
      <c r="AB75" s="74">
        <v>0</v>
      </c>
      <c r="AC75" s="74">
        <f>AB75*Y75</f>
        <v>0</v>
      </c>
      <c r="AD75" s="74">
        <f>IF(W75="С НДС",AC75*1.12, (IF(W75="НДС 8",AC75*1.08,AC75)))</f>
        <v>0</v>
      </c>
      <c r="AE75" s="75">
        <v>941040000097</v>
      </c>
      <c r="AF75" s="72"/>
      <c r="AG75" s="72"/>
      <c r="AH75" s="73" t="s">
        <v>130</v>
      </c>
      <c r="AI75" s="73" t="s">
        <v>131</v>
      </c>
      <c r="AJ75" s="73" t="s">
        <v>132</v>
      </c>
      <c r="AK75" s="73" t="s">
        <v>133</v>
      </c>
      <c r="AL75" s="73" t="s">
        <v>407</v>
      </c>
      <c r="AM75" s="73" t="s">
        <v>408</v>
      </c>
      <c r="AN75" s="73" t="s">
        <v>136</v>
      </c>
      <c r="AO75" s="73" t="s">
        <v>137</v>
      </c>
      <c r="AP75" s="73" t="s">
        <v>138</v>
      </c>
      <c r="AQ75" s="73" t="s">
        <v>139</v>
      </c>
      <c r="AR75" s="73" t="s">
        <v>409</v>
      </c>
      <c r="AS75" s="73" t="s">
        <v>410</v>
      </c>
    </row>
    <row r="76" spans="1:45" s="76" customFormat="1" ht="18.75" customHeight="1" x14ac:dyDescent="0.25">
      <c r="A76" s="77" t="s">
        <v>419</v>
      </c>
      <c r="B76" s="31">
        <v>69</v>
      </c>
      <c r="C76" s="78" t="s">
        <v>119</v>
      </c>
      <c r="D76" s="79" t="s">
        <v>120</v>
      </c>
      <c r="E76" s="79" t="s">
        <v>121</v>
      </c>
      <c r="F76" s="79" t="s">
        <v>122</v>
      </c>
      <c r="G76" s="79" t="s">
        <v>110</v>
      </c>
      <c r="H76" s="80" t="s">
        <v>124</v>
      </c>
      <c r="I76" s="101" t="s">
        <v>416</v>
      </c>
      <c r="J76" s="79" t="s">
        <v>48</v>
      </c>
      <c r="K76" s="79">
        <v>631010000</v>
      </c>
      <c r="L76" s="80" t="s">
        <v>126</v>
      </c>
      <c r="M76" s="79" t="s">
        <v>127</v>
      </c>
      <c r="N76" s="101" t="s">
        <v>423</v>
      </c>
      <c r="O76" s="79" t="s">
        <v>129</v>
      </c>
      <c r="P76" s="79"/>
      <c r="Q76" s="79"/>
      <c r="R76" s="80"/>
      <c r="S76" s="79">
        <v>0</v>
      </c>
      <c r="T76" s="79">
        <v>0</v>
      </c>
      <c r="U76" s="79">
        <v>100</v>
      </c>
      <c r="V76" s="80" t="s">
        <v>71</v>
      </c>
      <c r="W76" s="79" t="s">
        <v>212</v>
      </c>
      <c r="X76" s="102">
        <v>100</v>
      </c>
      <c r="Y76" s="103">
        <v>1931092.9000000001</v>
      </c>
      <c r="Z76" s="103">
        <f>X76*Y76</f>
        <v>193109290</v>
      </c>
      <c r="AA76" s="103">
        <f>Z76*1.16</f>
        <v>224006776.39999998</v>
      </c>
      <c r="AB76" s="81">
        <v>0</v>
      </c>
      <c r="AC76" s="81">
        <f>AB76*Y76</f>
        <v>0</v>
      </c>
      <c r="AD76" s="81">
        <f>IF(W76="С НДС",AC76*1.12, (IF(W76="НДС 8",AC76*1.08,AC76)))</f>
        <v>0</v>
      </c>
      <c r="AE76" s="82">
        <v>941040000097</v>
      </c>
      <c r="AF76" s="79"/>
      <c r="AG76" s="79"/>
      <c r="AH76" s="80" t="s">
        <v>130</v>
      </c>
      <c r="AI76" s="80" t="s">
        <v>131</v>
      </c>
      <c r="AJ76" s="80" t="s">
        <v>132</v>
      </c>
      <c r="AK76" s="80" t="s">
        <v>133</v>
      </c>
      <c r="AL76" s="80" t="s">
        <v>407</v>
      </c>
      <c r="AM76" s="80" t="s">
        <v>408</v>
      </c>
      <c r="AN76" s="80" t="s">
        <v>136</v>
      </c>
      <c r="AO76" s="80" t="s">
        <v>137</v>
      </c>
      <c r="AP76" s="80" t="s">
        <v>138</v>
      </c>
      <c r="AQ76" s="80" t="s">
        <v>139</v>
      </c>
      <c r="AR76" s="80" t="s">
        <v>409</v>
      </c>
      <c r="AS76" s="80" t="s">
        <v>410</v>
      </c>
    </row>
    <row r="77" spans="1:45" s="3" customFormat="1" ht="18" customHeight="1" x14ac:dyDescent="0.25">
      <c r="A77" s="4">
        <v>5000066363</v>
      </c>
      <c r="B77" s="4">
        <v>70</v>
      </c>
      <c r="C77" s="4" t="s">
        <v>326</v>
      </c>
      <c r="D77" s="4" t="s">
        <v>331</v>
      </c>
      <c r="E77" s="4" t="s">
        <v>421</v>
      </c>
      <c r="F77" s="4" t="s">
        <v>122</v>
      </c>
      <c r="G77" s="87" t="s">
        <v>110</v>
      </c>
      <c r="H77" s="7" t="s">
        <v>124</v>
      </c>
      <c r="I77" s="7" t="s">
        <v>355</v>
      </c>
      <c r="J77" s="7" t="s">
        <v>48</v>
      </c>
      <c r="K77" s="88">
        <v>631010000</v>
      </c>
      <c r="L77" s="7" t="s">
        <v>328</v>
      </c>
      <c r="M77" s="7" t="s">
        <v>263</v>
      </c>
      <c r="N77" s="7"/>
      <c r="O77" s="7"/>
      <c r="P77" s="7" t="s">
        <v>422</v>
      </c>
      <c r="Q77" s="87"/>
      <c r="R77" s="87"/>
      <c r="S77" s="88">
        <v>100</v>
      </c>
      <c r="T77" s="88">
        <v>0</v>
      </c>
      <c r="U77" s="88">
        <v>0</v>
      </c>
      <c r="V77" s="87" t="s">
        <v>71</v>
      </c>
      <c r="W77" s="87" t="s">
        <v>115</v>
      </c>
      <c r="X77" s="10">
        <v>26.24</v>
      </c>
      <c r="Y77" s="10">
        <v>3043348.89</v>
      </c>
      <c r="Z77" s="10">
        <f>Y77*X77</f>
        <v>79857474.873600006</v>
      </c>
      <c r="AA77" s="10">
        <f>Z77</f>
        <v>79857474.873600006</v>
      </c>
      <c r="AB77" s="7" t="s">
        <v>347</v>
      </c>
      <c r="AC77" s="12">
        <v>0</v>
      </c>
      <c r="AD77" s="12">
        <v>0</v>
      </c>
      <c r="AE77" s="6">
        <v>941040000097</v>
      </c>
      <c r="AF77" s="7"/>
      <c r="AG77" s="7"/>
      <c r="AH77" s="7" t="s">
        <v>130</v>
      </c>
      <c r="AI77" s="7" t="s">
        <v>330</v>
      </c>
      <c r="AJ77" s="7" t="s">
        <v>327</v>
      </c>
      <c r="AK77" s="14"/>
      <c r="AL77" s="14"/>
      <c r="AM77" s="14"/>
      <c r="AN77" s="14"/>
      <c r="AO77" s="14"/>
      <c r="AP77" s="14"/>
      <c r="AQ77" s="14"/>
      <c r="AR77" s="14"/>
      <c r="AS77" s="14"/>
    </row>
    <row r="78" spans="1:45" s="3" customFormat="1" ht="17.25" customHeight="1" x14ac:dyDescent="0.25">
      <c r="A78" s="14" t="s">
        <v>312</v>
      </c>
      <c r="B78" s="14">
        <v>71</v>
      </c>
      <c r="C78" s="14" t="s">
        <v>313</v>
      </c>
      <c r="D78" s="14" t="s">
        <v>314</v>
      </c>
      <c r="E78" s="14" t="s">
        <v>315</v>
      </c>
      <c r="F78" s="14" t="s">
        <v>122</v>
      </c>
      <c r="G78" s="14" t="s">
        <v>123</v>
      </c>
      <c r="H78" s="14" t="s">
        <v>124</v>
      </c>
      <c r="I78" s="30" t="s">
        <v>416</v>
      </c>
      <c r="J78" s="14" t="s">
        <v>48</v>
      </c>
      <c r="K78" s="14">
        <v>631010000</v>
      </c>
      <c r="L78" s="14" t="s">
        <v>211</v>
      </c>
      <c r="M78" s="14" t="s">
        <v>54</v>
      </c>
      <c r="N78" s="14"/>
      <c r="O78" s="14"/>
      <c r="P78" s="14" t="s">
        <v>114</v>
      </c>
      <c r="Q78" s="14"/>
      <c r="R78" s="14"/>
      <c r="S78" s="14">
        <v>0</v>
      </c>
      <c r="T78" s="14">
        <v>0</v>
      </c>
      <c r="U78" s="14">
        <v>100</v>
      </c>
      <c r="V78" s="14" t="s">
        <v>146</v>
      </c>
      <c r="W78" s="14" t="s">
        <v>212</v>
      </c>
      <c r="X78" s="11">
        <v>20000</v>
      </c>
      <c r="Y78" s="11">
        <v>2400</v>
      </c>
      <c r="Z78" s="10">
        <f t="shared" ref="Z78:Z79" si="16">X78*Y78</f>
        <v>48000000</v>
      </c>
      <c r="AA78" s="11">
        <f t="shared" ref="AA78" si="17">Z78*1.16</f>
        <v>55679999.999999993</v>
      </c>
      <c r="AB78" s="20">
        <v>0</v>
      </c>
      <c r="AC78" s="20">
        <v>0</v>
      </c>
      <c r="AD78" s="20">
        <v>0</v>
      </c>
      <c r="AE78" s="17" t="s">
        <v>116</v>
      </c>
      <c r="AF78" s="14"/>
      <c r="AG78" s="14"/>
      <c r="AH78" s="7" t="s">
        <v>130</v>
      </c>
      <c r="AI78" s="14" t="s">
        <v>317</v>
      </c>
      <c r="AJ78" s="14" t="s">
        <v>318</v>
      </c>
      <c r="AK78" s="14"/>
      <c r="AL78" s="14"/>
      <c r="AM78" s="14"/>
      <c r="AN78" s="14"/>
      <c r="AO78" s="14"/>
      <c r="AP78" s="14"/>
      <c r="AQ78" s="14"/>
      <c r="AR78" s="14"/>
      <c r="AS78" s="14"/>
    </row>
    <row r="79" spans="1:45" ht="13.5" customHeight="1" x14ac:dyDescent="0.25">
      <c r="A79" s="89" t="s">
        <v>259</v>
      </c>
      <c r="B79" s="89">
        <v>72</v>
      </c>
      <c r="C79" s="89" t="s">
        <v>260</v>
      </c>
      <c r="D79" s="89" t="s">
        <v>261</v>
      </c>
      <c r="E79" s="89" t="s">
        <v>262</v>
      </c>
      <c r="F79" s="89" t="s">
        <v>122</v>
      </c>
      <c r="G79" s="89" t="s">
        <v>123</v>
      </c>
      <c r="H79" s="89" t="s">
        <v>124</v>
      </c>
      <c r="I79" s="90" t="s">
        <v>416</v>
      </c>
      <c r="J79" s="89" t="s">
        <v>48</v>
      </c>
      <c r="K79" s="89">
        <v>631010000</v>
      </c>
      <c r="L79" s="89" t="s">
        <v>211</v>
      </c>
      <c r="M79" s="89" t="s">
        <v>263</v>
      </c>
      <c r="N79" s="89"/>
      <c r="O79" s="89"/>
      <c r="P79" s="89" t="s">
        <v>114</v>
      </c>
      <c r="Q79" s="89"/>
      <c r="R79" s="89"/>
      <c r="S79" s="89">
        <v>100</v>
      </c>
      <c r="T79" s="89">
        <v>0</v>
      </c>
      <c r="U79" s="89">
        <v>0</v>
      </c>
      <c r="V79" s="89" t="s">
        <v>239</v>
      </c>
      <c r="W79" s="89" t="s">
        <v>212</v>
      </c>
      <c r="X79" s="91">
        <v>3000</v>
      </c>
      <c r="Y79" s="91">
        <v>241746</v>
      </c>
      <c r="Z79" s="92">
        <f t="shared" si="16"/>
        <v>725238000</v>
      </c>
      <c r="AA79" s="92">
        <f>X79*Y79</f>
        <v>725238000</v>
      </c>
      <c r="AB79" s="93">
        <v>0</v>
      </c>
      <c r="AC79" s="93">
        <v>0</v>
      </c>
      <c r="AD79" s="93">
        <v>0</v>
      </c>
      <c r="AE79" s="89" t="s">
        <v>116</v>
      </c>
      <c r="AF79" s="89"/>
      <c r="AG79" s="89"/>
      <c r="AH79" s="89" t="s">
        <v>415</v>
      </c>
      <c r="AI79" s="94" t="s">
        <v>325</v>
      </c>
      <c r="AJ79" s="94" t="s">
        <v>261</v>
      </c>
    </row>
  </sheetData>
  <autoFilter ref="A7:AS79" xr:uid="{6C5D8920-3AB8-4AF7-88E5-5DF439997130}"/>
  <mergeCells count="38">
    <mergeCell ref="AH5:AJ5"/>
    <mergeCell ref="AK5:AM5"/>
    <mergeCell ref="AN5:AP5"/>
    <mergeCell ref="AQ5:AS5"/>
    <mergeCell ref="AH4:AS4"/>
    <mergeCell ref="AB5:AB6"/>
    <mergeCell ref="AC5:AC6"/>
    <mergeCell ref="AD5:AD6"/>
    <mergeCell ref="V4:V6"/>
    <mergeCell ref="W4:W6"/>
    <mergeCell ref="X4:AA4"/>
    <mergeCell ref="AB4:AD4"/>
    <mergeCell ref="X5:X6"/>
    <mergeCell ref="Y5:Y6"/>
    <mergeCell ref="Z5:Z6"/>
    <mergeCell ref="L4:L6"/>
    <mergeCell ref="M4:M6"/>
    <mergeCell ref="N4:R4"/>
    <mergeCell ref="S4:U5"/>
    <mergeCell ref="AA5:AA6"/>
    <mergeCell ref="N5:O5"/>
    <mergeCell ref="Q5:R5"/>
    <mergeCell ref="D1:AJ1"/>
    <mergeCell ref="A4:A6"/>
    <mergeCell ref="B4:B6"/>
    <mergeCell ref="C4:C6"/>
    <mergeCell ref="D4:D6"/>
    <mergeCell ref="E4:E6"/>
    <mergeCell ref="F4:F6"/>
    <mergeCell ref="G4:G6"/>
    <mergeCell ref="H4:H6"/>
    <mergeCell ref="I4:I6"/>
    <mergeCell ref="AE4:AE6"/>
    <mergeCell ref="AF4:AG4"/>
    <mergeCell ref="AF5:AF6"/>
    <mergeCell ref="AG5:AG6"/>
    <mergeCell ref="J4:J6"/>
    <mergeCell ref="K4:K6"/>
  </mergeCells>
  <phoneticPr fontId="4" type="noConversion"/>
  <dataValidations count="8">
    <dataValidation type="list" allowBlank="1" showInputMessage="1" showErrorMessage="1" sqref="O25:O26 O73 O75:O77" xr:uid="{E26F4F9A-A115-4B5D-8E4D-CAFA3A936844}">
      <formula1>Тип_дней</formula1>
    </dataValidation>
    <dataValidation type="list" allowBlank="1" showInputMessage="1" sqref="AQ25:AQ27 AK25:AK30 AH25:AH30 AN25:AN30 AH32:AH33 AH36:AH40 AH45 AH49:AH50 AN69:AN70 AK69:AK70 AH69:AH70 AH72:AH73 AQ73 AN73 AQ75:AQ76 AN75:AN76 AH75:AH78" xr:uid="{C1AD559D-ADBF-484B-A878-4F3142154C1C}">
      <formula1>атр</formula1>
    </dataValidation>
    <dataValidation type="list" allowBlank="1" showInputMessage="1" showErrorMessage="1" sqref="J25:J29 J69:J70 J73 J75:J77" xr:uid="{07743C85-C5C0-4F73-A139-A0B6A52FD3B3}">
      <formula1>Классификатор_стран</formula1>
    </dataValidation>
    <dataValidation type="list" allowBlank="1" showInputMessage="1" showErrorMessage="1" sqref="M24:M29 M69:M70 M73 M75:M76" xr:uid="{1EE767BD-ED14-477E-ACAC-F200CA5AB596}">
      <formula1>Инкотермс</formula1>
    </dataValidation>
    <dataValidation type="list" allowBlank="1" showInputMessage="1" showErrorMessage="1" sqref="V24:V30 V69:V70 V73 V75:V76" xr:uid="{2897474B-4C30-4D1E-AAB0-D8CF80ABE24A}">
      <formula1>ЕИ</formula1>
    </dataValidation>
    <dataValidation type="whole" allowBlank="1" showInputMessage="1" showErrorMessage="1" sqref="S24:U30 S69:U70 S73:U73 S75:U77" xr:uid="{43AE7CB1-3656-49DE-982F-249D0F929C4D}">
      <formula1>0</formula1>
      <formula2>100</formula2>
    </dataValidation>
    <dataValidation type="textLength" operator="equal" allowBlank="1" showInputMessage="1" showErrorMessage="1" error="Код КАТО должен содержать 9 символов" sqref="K25:K30 K69:K70 G73 K73 G75:G76 K75:K77" xr:uid="{FEA81856-50B4-4E7C-B953-24833C6E0763}">
      <formula1>9</formula1>
    </dataValidation>
    <dataValidation type="custom" allowBlank="1" showInputMessage="1" showErrorMessage="1" sqref="Z73 Z75:Z77" xr:uid="{247F9FD0-4C12-42E5-A413-EF4F2CC7FF93}"/>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Сидорова Анастасия Владимировна</dc:creator>
  <cp:lastModifiedBy>Сидорова Анастасия Владимировна</cp:lastModifiedBy>
  <dcterms:created xsi:type="dcterms:W3CDTF">2025-09-22T06:23:48Z</dcterms:created>
  <dcterms:modified xsi:type="dcterms:W3CDTF">2026-07-23T05:22:05Z</dcterms:modified>
</cp:coreProperties>
</file>