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\\ulbassdat\folders\FileBuh\ДокументыГБ\ПапкаБухгалтерСводнойОтчетности\2022\Размещение ФО 2022\4 кв 2022\"/>
    </mc:Choice>
  </mc:AlternateContent>
  <xr:revisionPtr revIDLastSave="0" documentId="13_ncr:1_{2B9BE1FB-A79B-4798-AE63-C98D52BC53B0}" xr6:coauthVersionLast="36" xr6:coauthVersionMax="36" xr10:uidLastSave="{00000000-0000-0000-0000-000000000000}"/>
  <bookViews>
    <workbookView xWindow="0" yWindow="0" windowWidth="14250" windowHeight="11940" xr2:uid="{E63664B5-78D6-4CBD-A71E-7F99B325C7D1}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\a">#REF!</definedName>
    <definedName name="\m">#REF!</definedName>
    <definedName name="\n">#REF!</definedName>
    <definedName name="\o">#REF!</definedName>
    <definedName name="____SP1">[2]FES!#REF!</definedName>
    <definedName name="____SP10">[2]FES!#REF!</definedName>
    <definedName name="____SP11">[2]FES!#REF!</definedName>
    <definedName name="____SP12">[2]FES!#REF!</definedName>
    <definedName name="____SP13">[2]FES!#REF!</definedName>
    <definedName name="____SP14">[2]FES!#REF!</definedName>
    <definedName name="____SP15">[2]FES!#REF!</definedName>
    <definedName name="____SP16">[2]FES!#REF!</definedName>
    <definedName name="____SP17">[2]FES!#REF!</definedName>
    <definedName name="____SP18">[2]FES!#REF!</definedName>
    <definedName name="____SP19">[2]FES!#REF!</definedName>
    <definedName name="____SP2">[2]FES!#REF!</definedName>
    <definedName name="____SP20">[2]FES!#REF!</definedName>
    <definedName name="____SP3">[2]FES!#REF!</definedName>
    <definedName name="____SP4">[2]FES!#REF!</definedName>
    <definedName name="____SP5">[2]FES!#REF!</definedName>
    <definedName name="____SP7">[2]FES!#REF!</definedName>
    <definedName name="____SP8">[2]FES!#REF!</definedName>
    <definedName name="____SP9">[2]FES!#REF!</definedName>
    <definedName name="___A70000">'[3]B-4'!#REF!</definedName>
    <definedName name="___A80000">'[3]B-4'!#REF!</definedName>
    <definedName name="___IV65900">#REF!</definedName>
    <definedName name="___IV66000">#REF!</definedName>
    <definedName name="___IV69000">#REF!</definedName>
    <definedName name="___IV70000">#REF!</definedName>
    <definedName name="___JA1">#REF!</definedName>
    <definedName name="___KA1">#REF!</definedName>
    <definedName name="___LA1">#REF!</definedName>
    <definedName name="___MIF1">[4]Расчет_Ин!$H$8</definedName>
    <definedName name="___MIF2">#REF!</definedName>
    <definedName name="___RA1">#REF!</definedName>
    <definedName name="___sh1">'[5]I-Index'!#REF!</definedName>
    <definedName name="___SP1">[2]FES!#REF!</definedName>
    <definedName name="___SP10">[2]FES!#REF!</definedName>
    <definedName name="___SP11">[2]FES!#REF!</definedName>
    <definedName name="___SP12">[2]FES!#REF!</definedName>
    <definedName name="___SP13">[2]FES!#REF!</definedName>
    <definedName name="___SP14">[2]FES!#REF!</definedName>
    <definedName name="___SP15">[2]FES!#REF!</definedName>
    <definedName name="___SP16">[2]FES!#REF!</definedName>
    <definedName name="___SP17">[2]FES!#REF!</definedName>
    <definedName name="___SP18">[2]FES!#REF!</definedName>
    <definedName name="___SP19">[2]FES!#REF!</definedName>
    <definedName name="___SP2">[2]FES!#REF!</definedName>
    <definedName name="___SP20">[2]FES!#REF!</definedName>
    <definedName name="___SP3">[2]FES!#REF!</definedName>
    <definedName name="___SP4">[2]FES!#REF!</definedName>
    <definedName name="___SP5">[2]FES!#REF!</definedName>
    <definedName name="___SP7">[2]FES!#REF!</definedName>
    <definedName name="___SP8">[2]FES!#REF!</definedName>
    <definedName name="___SP9">[2]FES!#REF!</definedName>
    <definedName name="__1__123Graph_ACHART_3" hidden="1">'[6]Prelim Cost'!$B$31:$L$31</definedName>
    <definedName name="__2__123Graph_BCHART_3" hidden="1">'[6]Prelim Cost'!$B$33:$L$33</definedName>
    <definedName name="__3__123Graph_CCHART_3" hidden="1">'[6]Prelim Cost'!$B$36:$L$36</definedName>
    <definedName name="__5450_01">#REF!</definedName>
    <definedName name="__5456_n">#REF!</definedName>
    <definedName name="__A70000">'[7]B-4'!#REF!</definedName>
    <definedName name="__A80000">'[7]B-4'!#REF!</definedName>
    <definedName name="__IV65900">#REF!</definedName>
    <definedName name="__IV66000">#REF!</definedName>
    <definedName name="__IV69000">#REF!</definedName>
    <definedName name="__IV70000">#REF!</definedName>
    <definedName name="__JA1">#REF!</definedName>
    <definedName name="__KA1">#REF!</definedName>
    <definedName name="__LA1">#REF!</definedName>
    <definedName name="__MIF1">[8]Расчет_Ин!$H$8</definedName>
    <definedName name="__MIF2">#REF!</definedName>
    <definedName name="__RA1">#REF!</definedName>
    <definedName name="__sh1">'[9]I-Index'!#REF!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1__123Graph_ACHART_3" hidden="1">#REF!</definedName>
    <definedName name="_11">#REF!</definedName>
    <definedName name="_111111111" hidden="1">'[10]Prelim Cost'!$B$33:$L$33</definedName>
    <definedName name="_123" hidden="1">'[11]Prelim Cost'!$B$31:$L$31</definedName>
    <definedName name="_1234" hidden="1">'[10]Prelim Cost'!$B$36:$L$36</definedName>
    <definedName name="_123Gr" hidden="1">'[10]Prelim Cost'!$B$31:$L$31</definedName>
    <definedName name="_123Graph_ACHART2" hidden="1">'[11]Prelim Cost'!$B$31:$L$31</definedName>
    <definedName name="_124" hidden="1">'[11]Prelim Cost'!$B$31:$L$31</definedName>
    <definedName name="_125" hidden="1">'[11]Prelim Cost'!$B$33:$L$33</definedName>
    <definedName name="_126" hidden="1">'[11]Prelim Cost'!$B$36:$L$36</definedName>
    <definedName name="_2__123Graph_BCHART_3" hidden="1">#REF!</definedName>
    <definedName name="_3__123Graph_CCHART_3" hidden="1">#REF!</definedName>
    <definedName name="_4050_00">#REF!</definedName>
    <definedName name="_4050_01">#REF!</definedName>
    <definedName name="_4050_n">#REF!</definedName>
    <definedName name="_4052_00">#REF!</definedName>
    <definedName name="_4052_01">#REF!</definedName>
    <definedName name="_4052_n">#REF!</definedName>
    <definedName name="_4100_00">#REF!</definedName>
    <definedName name="_4100_01">#REF!</definedName>
    <definedName name="_4100_n">#REF!</definedName>
    <definedName name="_4101_00">#REF!</definedName>
    <definedName name="_4101_01">#REF!</definedName>
    <definedName name="_4101_n">#REF!</definedName>
    <definedName name="_4150_00">#REF!</definedName>
    <definedName name="_4150_01">#REF!</definedName>
    <definedName name="_4150_n">#REF!</definedName>
    <definedName name="_4151_00">'[12]A-20'!$C$149</definedName>
    <definedName name="_4151_01">'[12]A-20'!$E$149</definedName>
    <definedName name="_4151_n">#REF!</definedName>
    <definedName name="_4152_00">'[12]A-20'!$C$150</definedName>
    <definedName name="_4152_01">'[12]A-20'!$E$150</definedName>
    <definedName name="_4152_n">#REF!</definedName>
    <definedName name="_4155_00">'[12]A-20'!$C$151</definedName>
    <definedName name="_4155_01">'[12]A-20'!$E$151</definedName>
    <definedName name="_4155_n">'[12]A-20'!$B$151</definedName>
    <definedName name="_4250_00">#REF!</definedName>
    <definedName name="_4250_01">#REF!</definedName>
    <definedName name="_4250_n">#REF!</definedName>
    <definedName name="_4252_00">#REF!</definedName>
    <definedName name="_4252_01">#REF!</definedName>
    <definedName name="_4252_n">#REF!</definedName>
    <definedName name="_4253_00">#REF!</definedName>
    <definedName name="_4253_01">#REF!</definedName>
    <definedName name="_4253_n">#REF!</definedName>
    <definedName name="_4300_n">#REF!</definedName>
    <definedName name="_4302_00">#REF!</definedName>
    <definedName name="_4302_01">#REF!</definedName>
    <definedName name="_4302_n">#REF!</definedName>
    <definedName name="_4400_n">#REF!</definedName>
    <definedName name="_4401_00">#REF!</definedName>
    <definedName name="_4401_01">#REF!</definedName>
    <definedName name="_4401_n">#REF!</definedName>
    <definedName name="_4405_00">#REF!</definedName>
    <definedName name="_4405_01">#REF!</definedName>
    <definedName name="_4405_n">#REF!</definedName>
    <definedName name="_4411_00">#REF!</definedName>
    <definedName name="_4411_01">#REF!</definedName>
    <definedName name="_4411_n">#REF!</definedName>
    <definedName name="_4414_00">#REF!</definedName>
    <definedName name="_4414_01">#REF!</definedName>
    <definedName name="_4414_n">#REF!</definedName>
    <definedName name="_4417_00">#REF!</definedName>
    <definedName name="_4417_01">#REF!</definedName>
    <definedName name="_4417_n">#REF!</definedName>
    <definedName name="_4420_00">#REF!</definedName>
    <definedName name="_4420_01">#REF!</definedName>
    <definedName name="_4420_n">#REF!</definedName>
    <definedName name="_4424_00">#REF!</definedName>
    <definedName name="_4424_01">#REF!</definedName>
    <definedName name="_4424_n">#REF!</definedName>
    <definedName name="_4449_00">#REF!</definedName>
    <definedName name="_4449_01">#REF!</definedName>
    <definedName name="_4449_n">#REF!</definedName>
    <definedName name="_4450_00">'[12]A-20'!$C$170</definedName>
    <definedName name="_4450_01">'[12]A-20'!$E$170</definedName>
    <definedName name="_4450_n">'[12]A-20'!$B$170</definedName>
    <definedName name="_4490_n">#REF!</definedName>
    <definedName name="_4491_00">'[12]A-20'!$C$173</definedName>
    <definedName name="_4491_01">'[12]A-20'!$E$173</definedName>
    <definedName name="_4491_n">'[12]A-20'!$B$173</definedName>
    <definedName name="_4500_n">#REF!</definedName>
    <definedName name="_4510_00">'[12]A-20'!$C$176</definedName>
    <definedName name="_4510_01">'[12]A-20'!$E$176</definedName>
    <definedName name="_4510_n">'[12]A-20'!$B$176</definedName>
    <definedName name="_4530_00">'[12]A-20'!$C$177</definedName>
    <definedName name="_4530_01">'[12]A-20'!$E$177</definedName>
    <definedName name="_4530_n">'[12]A-20'!$B$177</definedName>
    <definedName name="_4600_n">#REF!</definedName>
    <definedName name="_4601_00">#REF!</definedName>
    <definedName name="_4601_01">#REF!</definedName>
    <definedName name="_4601_n">#REF!</definedName>
    <definedName name="_4603_00">'[12]A-20'!$C$181</definedName>
    <definedName name="_4603_01">'[12]A-20'!$E$181</definedName>
    <definedName name="_4603_n">'[12]A-20'!$B$181</definedName>
    <definedName name="_4604_00">'[12]A-20'!$C$182</definedName>
    <definedName name="_4604_01">'[12]A-20'!$E$182</definedName>
    <definedName name="_4604_n">'[12]A-20'!$B$182</definedName>
    <definedName name="_4606_00">'[12]A-20'!$C$183</definedName>
    <definedName name="_4606_01">'[12]A-20'!$E$183</definedName>
    <definedName name="_4606_n">'[12]A-20'!$B$183</definedName>
    <definedName name="_4607_00">#REF!</definedName>
    <definedName name="_4607_01">#REF!</definedName>
    <definedName name="_4607_n">#REF!</definedName>
    <definedName name="_4608_00">#REF!</definedName>
    <definedName name="_4608_01">#REF!</definedName>
    <definedName name="_4608_n">#REF!</definedName>
    <definedName name="_4700_n">#REF!</definedName>
    <definedName name="_4703_00">'[12]A-20'!$C$188</definedName>
    <definedName name="_4703_01">'[12]A-20'!$E$188</definedName>
    <definedName name="_4703_n">'[12]A-20'!$B$188</definedName>
    <definedName name="_4706_00">#REF!</definedName>
    <definedName name="_4706_01">#REF!</definedName>
    <definedName name="_4706_n">#REF!</definedName>
    <definedName name="_4800_n">#REF!</definedName>
    <definedName name="_4801">#REF!</definedName>
    <definedName name="_4801_00">#REF!</definedName>
    <definedName name="_4801_01">#REF!</definedName>
    <definedName name="_4801_n">#REF!</definedName>
    <definedName name="_4802_00">#REF!</definedName>
    <definedName name="_4802_01">#REF!</definedName>
    <definedName name="_4802_n">#REF!</definedName>
    <definedName name="_4850_00">#REF!</definedName>
    <definedName name="_4850_01">#REF!</definedName>
    <definedName name="_4850_n">#REF!</definedName>
    <definedName name="_4852_00">#REF!</definedName>
    <definedName name="_4852_01">#REF!</definedName>
    <definedName name="_4852_n">#REF!</definedName>
    <definedName name="_4853_00">#REF!</definedName>
    <definedName name="_4853_01">#REF!</definedName>
    <definedName name="_4853_n">#REF!</definedName>
    <definedName name="_4900_00">#REF!</definedName>
    <definedName name="_4900_01">#REF!</definedName>
    <definedName name="_4900_n">#REF!</definedName>
    <definedName name="_4902_00">#REF!</definedName>
    <definedName name="_4920_00">#REF!</definedName>
    <definedName name="_4920_01">#REF!</definedName>
    <definedName name="_4920_n">#REF!</definedName>
    <definedName name="_4921_00">#REF!</definedName>
    <definedName name="_4921_01">#REF!</definedName>
    <definedName name="_4921_n">#REF!</definedName>
    <definedName name="_4922_00">#REF!</definedName>
    <definedName name="_4922_01">#REF!</definedName>
    <definedName name="_4922_n">#REF!</definedName>
    <definedName name="_4940_00">#REF!</definedName>
    <definedName name="_4940_01">#REF!</definedName>
    <definedName name="_4940_n">#REF!</definedName>
    <definedName name="_4942_00">#REF!</definedName>
    <definedName name="_4942_01">#REF!</definedName>
    <definedName name="_4942_99">'[13]B1.2'!#REF!</definedName>
    <definedName name="_4942_n">#REF!</definedName>
    <definedName name="_5000">#REF!</definedName>
    <definedName name="_5000_00">#REF!</definedName>
    <definedName name="_5000_01">#REF!</definedName>
    <definedName name="_5000_n">#REF!</definedName>
    <definedName name="_5023_00">#REF!</definedName>
    <definedName name="_5023_01">#REF!</definedName>
    <definedName name="_5023_n">#REF!</definedName>
    <definedName name="_5054_00">#REF!</definedName>
    <definedName name="_5054_01">#REF!</definedName>
    <definedName name="_5054_n">#REF!</definedName>
    <definedName name="_5113_00">#REF!</definedName>
    <definedName name="_5113_01">#REF!</definedName>
    <definedName name="_5113_n">#REF!</definedName>
    <definedName name="_5120_00">#REF!</definedName>
    <definedName name="_5120_01">#REF!</definedName>
    <definedName name="_5120_n">#REF!</definedName>
    <definedName name="_5120n">#REF!</definedName>
    <definedName name="_5123_00">#REF!</definedName>
    <definedName name="_5123_01">#REF!</definedName>
    <definedName name="_5123_n">#REF!</definedName>
    <definedName name="_5124_00">#REF!</definedName>
    <definedName name="_5124_01">#REF!</definedName>
    <definedName name="_5124_n">#REF!</definedName>
    <definedName name="_5200_00">#REF!</definedName>
    <definedName name="_5200_01">#REF!</definedName>
    <definedName name="_5200_n">#REF!</definedName>
    <definedName name="_5203_00">#REF!</definedName>
    <definedName name="_5203_01">#REF!</definedName>
    <definedName name="_5203_n">#REF!</definedName>
    <definedName name="_5211_00">#REF!</definedName>
    <definedName name="_5211_01">#REF!</definedName>
    <definedName name="_5211_n">#REF!</definedName>
    <definedName name="_5215_00">#REF!</definedName>
    <definedName name="_5215_01">#REF!</definedName>
    <definedName name="_5215_n">#REF!</definedName>
    <definedName name="_5217_00">#REF!</definedName>
    <definedName name="_5217_01">#REF!</definedName>
    <definedName name="_5217_n">#REF!</definedName>
    <definedName name="_5221_00">#REF!</definedName>
    <definedName name="_5221_01">#REF!</definedName>
    <definedName name="_5221_n">#REF!</definedName>
    <definedName name="_5223_00">#REF!</definedName>
    <definedName name="_5223_01">#REF!</definedName>
    <definedName name="_5223_n">#REF!</definedName>
    <definedName name="_5229_00">#REF!</definedName>
    <definedName name="_5229_01">#REF!</definedName>
    <definedName name="_5229_n">#REF!</definedName>
    <definedName name="_5302_00">'[12]A-20'!$C$27</definedName>
    <definedName name="_5302_01">'[12]A-20'!$E$27</definedName>
    <definedName name="_5302_n">'[12]A-20'!$B$27</definedName>
    <definedName name="_5400_00">#REF!</definedName>
    <definedName name="_5400_01">#REF!</definedName>
    <definedName name="_5400_n">#REF!</definedName>
    <definedName name="_5402_00">#REF!</definedName>
    <definedName name="_5402_01">#REF!</definedName>
    <definedName name="_5402_n">#REF!</definedName>
    <definedName name="_5450_00">#REF!</definedName>
    <definedName name="_5450_01">#REF!</definedName>
    <definedName name="_5450_n">#REF!</definedName>
    <definedName name="_5451_00">#REF!</definedName>
    <definedName name="_5451_01">#REF!</definedName>
    <definedName name="_5451_n">#REF!</definedName>
    <definedName name="_5452_00">#REF!</definedName>
    <definedName name="_5452_01">#REF!</definedName>
    <definedName name="_5452_n">#REF!</definedName>
    <definedName name="_5455_00">#REF!</definedName>
    <definedName name="_5455_01">#REF!</definedName>
    <definedName name="_5455_n">#REF!</definedName>
    <definedName name="_5456_00">#REF!</definedName>
    <definedName name="_5456_01">#REF!</definedName>
    <definedName name="_5456_n">#REF!</definedName>
    <definedName name="_5458_00">#REF!</definedName>
    <definedName name="_5458_01">#REF!</definedName>
    <definedName name="_5458_n">#REF!</definedName>
    <definedName name="_5459_00">#REF!</definedName>
    <definedName name="_5459_01">#REF!</definedName>
    <definedName name="_5459_n">#REF!</definedName>
    <definedName name="_5500">#REF!</definedName>
    <definedName name="_5500_00">#REF!</definedName>
    <definedName name="_5500_01">#REF!</definedName>
    <definedName name="_5510_00">'[12]A-20'!$C$41</definedName>
    <definedName name="_5510_01">'[12]A-20'!$E$41</definedName>
    <definedName name="_5510_n">'[12]A-20'!$B$41</definedName>
    <definedName name="_5530_00">'[12]A-20'!$C$42</definedName>
    <definedName name="_5530_01">'[12]A-20'!$E$42</definedName>
    <definedName name="_5530_n">'[12]A-20'!$B$42</definedName>
    <definedName name="_5600">#REF!</definedName>
    <definedName name="_5600_00">#REF!</definedName>
    <definedName name="_5600_01">#REF!</definedName>
    <definedName name="_5600_n">#REF!</definedName>
    <definedName name="_5601_00">#REF!</definedName>
    <definedName name="_5601_01">#REF!</definedName>
    <definedName name="_5601_n">#REF!</definedName>
    <definedName name="_5602_00">'[12]A-20'!$C$46</definedName>
    <definedName name="_5602_01">'[12]A-20'!$E$46</definedName>
    <definedName name="_5602_n">#REF!</definedName>
    <definedName name="_5603_00">'[12]A-20'!$C$47</definedName>
    <definedName name="_5603_01">'[12]A-20'!$E$47</definedName>
    <definedName name="_5603_n">'[12]A-20'!$B$47</definedName>
    <definedName name="_5604_00">'[12]A-20'!$C$48</definedName>
    <definedName name="_5604_01">'[12]A-20'!$E$48</definedName>
    <definedName name="_5604_n">'[12]A-20'!$B$48</definedName>
    <definedName name="_5607_00">#REF!</definedName>
    <definedName name="_5607_01">#REF!</definedName>
    <definedName name="_5607_n">#REF!</definedName>
    <definedName name="_5608_00">#REF!</definedName>
    <definedName name="_5608_01">#REF!</definedName>
    <definedName name="_5608_n">#REF!</definedName>
    <definedName name="_5700_00">#REF!</definedName>
    <definedName name="_5700_01">#REF!</definedName>
    <definedName name="_5700_n">#REF!</definedName>
    <definedName name="_5703_00">'[12]A-20'!$C$53</definedName>
    <definedName name="_5703_01">'[12]A-20'!$E$53</definedName>
    <definedName name="_5703_n">'[12]A-20'!$B$53</definedName>
    <definedName name="_5706_00">#REF!</definedName>
    <definedName name="_5706_01">#REF!</definedName>
    <definedName name="_5706_n">#REF!</definedName>
    <definedName name="_5720_00">#REF!</definedName>
    <definedName name="_5720_01">#REF!</definedName>
    <definedName name="_5720_n">#REF!</definedName>
    <definedName name="_5721_00">#REF!</definedName>
    <definedName name="_5721_01">#REF!</definedName>
    <definedName name="_5721_n">#REF!</definedName>
    <definedName name="_5722_00">#REF!</definedName>
    <definedName name="_5722_01">#REF!</definedName>
    <definedName name="_5722_n">#REF!</definedName>
    <definedName name="_5723_00">#REF!</definedName>
    <definedName name="_5723_01">#REF!</definedName>
    <definedName name="_5723_n">#REF!</definedName>
    <definedName name="_5724_00">#REF!</definedName>
    <definedName name="_5724_01">#REF!</definedName>
    <definedName name="_5724_n">#REF!</definedName>
    <definedName name="_5725_00">#REF!</definedName>
    <definedName name="_5725_01">#REF!</definedName>
    <definedName name="_5725_n">#REF!</definedName>
    <definedName name="_5726_00">#REF!</definedName>
    <definedName name="_5726_01">#REF!</definedName>
    <definedName name="_5726_n">#REF!</definedName>
    <definedName name="_5727_00">#REF!</definedName>
    <definedName name="_5727_01">#REF!</definedName>
    <definedName name="_5727_n">#REF!</definedName>
    <definedName name="_5728_00">#REF!</definedName>
    <definedName name="_5728_01">#REF!</definedName>
    <definedName name="_5728_n">#REF!</definedName>
    <definedName name="_5729_00">#REF!</definedName>
    <definedName name="_5729_01">#REF!</definedName>
    <definedName name="_5729_n">#REF!</definedName>
    <definedName name="_5740_00">#REF!</definedName>
    <definedName name="_5740_01">#REF!</definedName>
    <definedName name="_5740_n">#REF!</definedName>
    <definedName name="_5741_00">#REF!</definedName>
    <definedName name="_5741_01">#REF!</definedName>
    <definedName name="_5741_n">#REF!</definedName>
    <definedName name="_5742_00">#REF!</definedName>
    <definedName name="_5742_01">#REF!</definedName>
    <definedName name="_5742_n">#REF!</definedName>
    <definedName name="_5743_00">#REF!</definedName>
    <definedName name="_5743_01">#REF!</definedName>
    <definedName name="_5743_n">#REF!</definedName>
    <definedName name="_5744_00">#REF!</definedName>
    <definedName name="_5744_01">#REF!</definedName>
    <definedName name="_5744_n">#REF!</definedName>
    <definedName name="_5745_00">#REF!</definedName>
    <definedName name="_5745_01">#REF!</definedName>
    <definedName name="_5745_n">#REF!</definedName>
    <definedName name="_5746_00">#REF!</definedName>
    <definedName name="_5746_01">#REF!</definedName>
    <definedName name="_5746_n">#REF!</definedName>
    <definedName name="_5747_00">#REF!</definedName>
    <definedName name="_5747_01">#REF!</definedName>
    <definedName name="_5747_n">#REF!</definedName>
    <definedName name="_5748_00">#REF!</definedName>
    <definedName name="_5748_01">#REF!</definedName>
    <definedName name="_5748_n">#REF!</definedName>
    <definedName name="_5760_00">#REF!</definedName>
    <definedName name="_5760_01">#REF!</definedName>
    <definedName name="_5760_n">#REF!</definedName>
    <definedName name="_5761_00">#REF!</definedName>
    <definedName name="_5761_01">#REF!</definedName>
    <definedName name="_5761_n">#REF!</definedName>
    <definedName name="_5762_00">#REF!</definedName>
    <definedName name="_5762_01">#REF!</definedName>
    <definedName name="_5762_n">#REF!</definedName>
    <definedName name="_5763_00">#REF!</definedName>
    <definedName name="_5763_01">#REF!</definedName>
    <definedName name="_5763_n">#REF!</definedName>
    <definedName name="_5764_00">#REF!</definedName>
    <definedName name="_5764_01">#REF!</definedName>
    <definedName name="_5764_n">#REF!</definedName>
    <definedName name="_5765_00">#REF!</definedName>
    <definedName name="_5765_01">#REF!</definedName>
    <definedName name="_5765_n">#REF!</definedName>
    <definedName name="_5766_00">#REF!</definedName>
    <definedName name="_5766_01">#REF!</definedName>
    <definedName name="_5766_n">#REF!</definedName>
    <definedName name="_5767_00">#REF!</definedName>
    <definedName name="_5767_01">#REF!</definedName>
    <definedName name="_5767_n">#REF!</definedName>
    <definedName name="_5768_00">#REF!</definedName>
    <definedName name="_5768_01">#REF!</definedName>
    <definedName name="_5768_n">#REF!</definedName>
    <definedName name="_5769_00">#REF!</definedName>
    <definedName name="_5769_01">#REF!</definedName>
    <definedName name="_5769_n">#REF!</definedName>
    <definedName name="_5780_00">#REF!</definedName>
    <definedName name="_5780_01">#REF!</definedName>
    <definedName name="_5780_n">#REF!</definedName>
    <definedName name="_5781_00">#REF!</definedName>
    <definedName name="_5781_01">#REF!</definedName>
    <definedName name="_5781_n">#REF!</definedName>
    <definedName name="_5782_00">#REF!</definedName>
    <definedName name="_5782_01">#REF!</definedName>
    <definedName name="_5782_n">#REF!</definedName>
    <definedName name="_5783_00">#REF!</definedName>
    <definedName name="_5783_01">#REF!</definedName>
    <definedName name="_5783_n">#REF!</definedName>
    <definedName name="_5787_00">#REF!</definedName>
    <definedName name="_5787_01">#REF!</definedName>
    <definedName name="_5787_n">#REF!</definedName>
    <definedName name="_5788_00">#REF!</definedName>
    <definedName name="_5788_01">#REF!</definedName>
    <definedName name="_5788_n">#REF!</definedName>
    <definedName name="_5800_00">#REF!</definedName>
    <definedName name="_5800_01">#REF!</definedName>
    <definedName name="_5800_n">#REF!</definedName>
    <definedName name="_5801_00">#REF!</definedName>
    <definedName name="_5801_01">#REF!</definedName>
    <definedName name="_5801_n">#REF!</definedName>
    <definedName name="_5802_00">#REF!</definedName>
    <definedName name="_5802_01">#REF!</definedName>
    <definedName name="_5802_n">#REF!</definedName>
    <definedName name="_5850_00">#REF!</definedName>
    <definedName name="_5850_01">#REF!</definedName>
    <definedName name="_5850_n">#REF!</definedName>
    <definedName name="_5852_00">#REF!</definedName>
    <definedName name="_5852_01">#REF!</definedName>
    <definedName name="_5852_n">#REF!</definedName>
    <definedName name="_5900_00">#REF!</definedName>
    <definedName name="_5900_01">#REF!</definedName>
    <definedName name="_5900_n">#REF!</definedName>
    <definedName name="_5920_00">#REF!</definedName>
    <definedName name="_5920_01">#REF!</definedName>
    <definedName name="_5920_n">#REF!</definedName>
    <definedName name="_5921_00">#REF!</definedName>
    <definedName name="_5921_01">#REF!</definedName>
    <definedName name="_5921_n">#REF!</definedName>
    <definedName name="_5922_00">#REF!</definedName>
    <definedName name="_5922_01">#REF!</definedName>
    <definedName name="_5922_n">#REF!</definedName>
    <definedName name="_5940_00">#REF!</definedName>
    <definedName name="_5940_01">#REF!</definedName>
    <definedName name="_5940_n">#REF!</definedName>
    <definedName name="_5942_00">#REF!</definedName>
    <definedName name="_5942_01">#REF!</definedName>
    <definedName name="_5942_n">#REF!</definedName>
    <definedName name="_5999_00">#REF!</definedName>
    <definedName name="_5999_01">#REF!</definedName>
    <definedName name="_5999_n">#REF!</definedName>
    <definedName name="_a">#REF!</definedName>
    <definedName name="_a_">#REF!</definedName>
    <definedName name="_A70000">'[14]B-4'!#REF!</definedName>
    <definedName name="_A80000">'[14]B-4'!#REF!</definedName>
    <definedName name="_b">#REF!</definedName>
    <definedName name="_b_">#REF!</definedName>
    <definedName name="_h">#REF!</definedName>
    <definedName name="_IV65900">#REF!</definedName>
    <definedName name="_IV66000">#REF!</definedName>
    <definedName name="_IV69000">#REF!</definedName>
    <definedName name="_IV70000">#REF!</definedName>
    <definedName name="_JA1">#REF!</definedName>
    <definedName name="_KA1">#REF!</definedName>
    <definedName name="_LA1">#REF!</definedName>
    <definedName name="_MIF1">[15]Расчет_Ин!$H$8</definedName>
    <definedName name="_MIF2">#REF!</definedName>
    <definedName name="_RA1">#REF!</definedName>
    <definedName name="_sh1">'[16]I-Index'!#REF!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a">#REF!</definedName>
    <definedName name="a_">#REF!</definedName>
    <definedName name="ARA_Threshold">'[14]Bal Sheet'!#REF!</definedName>
    <definedName name="ARP_Threshold">'[14]Bal Sheet'!#REF!</definedName>
    <definedName name="as">[17]Dictionaries!$C$2:$C$5</definedName>
    <definedName name="AS2DocOpenMode" hidden="1">"AS2DocumentEdit"</definedName>
    <definedName name="AS2HasNoAutoHeaderFooter">"OFF"</definedName>
    <definedName name="assel">#REF!</definedName>
    <definedName name="b">#REF!</definedName>
    <definedName name="b_">#REF!</definedName>
    <definedName name="bcm">'[11]CamKum Prod'!$H$11</definedName>
    <definedName name="BS">'[18]B-1.7'!$A$1:$D$65536</definedName>
    <definedName name="Capital">#REF!</definedName>
    <definedName name="CASHCVNMAY">'[19]Cash CCI Detail'!$G$28+'[19]Cash CCI Detail'!$K$107</definedName>
    <definedName name="cellIsStratified">#REF!</definedName>
    <definedName name="cellProjectedMisstatementWarning">#REF!</definedName>
    <definedName name="cellSampleSize">#REF!</definedName>
    <definedName name="cellSampleSizeWarning">#REF!</definedName>
    <definedName name="cellSSF">#REF!</definedName>
    <definedName name="cf">#REF!</definedName>
    <definedName name="cf_03">#REF!</definedName>
    <definedName name="CF_2003">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FSTATEMENT">#REF!</definedName>
    <definedName name="ClDate">[20]Info!$G$6</definedName>
    <definedName name="Code">#REF!</definedName>
    <definedName name="CompOt">'[21]5R'!CompOt</definedName>
    <definedName name="CompRas">'[21]5R'!CompRas</definedName>
    <definedName name="Current">#REF!</definedName>
    <definedName name="CY_Administration">'[14]Income Statement'!#REF!</definedName>
    <definedName name="CY_Cost_of_Sales">'[14]Income Statement'!#REF!</definedName>
    <definedName name="CY_Current_Liabilities">'[14]Bal Sheet'!#REF!</definedName>
    <definedName name="CY_Depreciation">'[14]Income Statement'!#REF!</definedName>
    <definedName name="CY_Gross_Profit">'[14]Income Statement'!#REF!</definedName>
    <definedName name="CY_Interest_Expense">'[14]Income Statement'!#REF!</definedName>
    <definedName name="CY_Market_Value_of_Equity">'[14]Income Statement'!#REF!</definedName>
    <definedName name="CY_Marketable_Sec">'[14]Bal Sheet'!#REF!</definedName>
    <definedName name="CY_NET_PROFIT">'[14]Income Statement'!#REF!</definedName>
    <definedName name="CY_Operating_Income">'[14]Income Statement'!#REF!</definedName>
    <definedName name="CY_Other">'[14]Income Statement'!#REF!</definedName>
    <definedName name="CY_Other_LT_Assets">'[14]Bal Sheet'!#REF!</definedName>
    <definedName name="CY_Preferred_Stock">'[14]Bal Sheet'!#REF!</definedName>
    <definedName name="CY_Selling">'[14]Income Statement'!#REF!</definedName>
    <definedName name="CY_Tangible_Net_Worth">'[14]Income Statement'!#REF!</definedName>
    <definedName name="CY_Taxes">'[14]Income Statement'!#REF!</definedName>
    <definedName name="CY_Working_Capital">'[14]Income Statement'!#REF!</definedName>
    <definedName name="dItemsToTest">#REF!</definedName>
    <definedName name="dPlanningMateriality">[22]Sheet1!$B$45</definedName>
    <definedName name="dSampleSize">#REF!</definedName>
    <definedName name="dTotalPopulationBookValue">#REF!</definedName>
    <definedName name="dTotalProjectedBookValue">#REF!</definedName>
    <definedName name="dTotalProjectedNumbersOfItems">#REF!</definedName>
    <definedName name="EV__LASTREFTIME__" hidden="1">"(GMT+06:00)28.02.2011 18:52:23"</definedName>
    <definedName name="ew">'[21]5R'!ew</definedName>
    <definedName name="Excel_BuiltIn__FilterDatabase_1">NA()</definedName>
    <definedName name="Excel_BuiltIn_Database">#REF!</definedName>
    <definedName name="Excel_BuiltIn_Print_Area_1">NA()</definedName>
    <definedName name="Excel_BuiltIn_Print_Titles_1">NA()</definedName>
    <definedName name="Excel_BuiltIn_Print_Titles_10">'[23]новая _5'!#REF!</definedName>
    <definedName name="Expense">#REF!</definedName>
    <definedName name="fg">'[21]5R'!fg</definedName>
    <definedName name="FISCAL_YEARS">#REF!</definedName>
    <definedName name="G_70">#REF!</definedName>
    <definedName name="grp">#REF!</definedName>
    <definedName name="h">#REF!</definedName>
    <definedName name="hghg">#REF!</definedName>
    <definedName name="hj">'[24]56_1'!hj</definedName>
    <definedName name="IAS_BS1998">#REF!</definedName>
    <definedName name="IAS_IS1998">#REF!</definedName>
    <definedName name="INV">#REF!</definedName>
    <definedName name="item">[25]Статьи!$A$3:$B$55</definedName>
    <definedName name="itemm">[26]Статьи!$A$3:$B$42</definedName>
    <definedName name="k">'[21]5R'!k</definedName>
    <definedName name="kjj" hidden="1">'[11]Prelim Cost'!$B$31:$L$31</definedName>
    <definedName name="kto">[27]Форма2!$C$19:$C$24,[27]Форма2!$E$19:$F$24,[27]Форма2!$D$26:$F$31,[27]Форма2!$C$33:$C$38,[27]Форма2!$E$33:$F$38,[27]Форма2!$D$40:$F$43,[27]Форма2!$C$45:$C$48,[27]Форма2!$E$45:$F$48,[27]Форма2!$C$19</definedName>
    <definedName name="L_Adjust">[28]Links!$H$1:$H$65536</definedName>
    <definedName name="L_AJE_Tot">[28]Links!$G$1:$G$65536</definedName>
    <definedName name="L_CY_Beg">[28]Links!$F$1:$F$65536</definedName>
    <definedName name="L_CY_End">[28]Links!$J$1:$J$65536</definedName>
    <definedName name="L_PY_End">[28]Links!$K$1:$K$65536</definedName>
    <definedName name="L_RJE_Tot">[28]Links!$I$1:$I$65536</definedName>
    <definedName name="m_2005">'[29]1NK'!$R$10:$R$1877</definedName>
    <definedName name="m_2006">'[29]1NK'!$S$10:$S$1838</definedName>
    <definedName name="m_2007">'[29]1NK'!$T$10:$T$1838</definedName>
    <definedName name="m_dep_I">#REF!</definedName>
    <definedName name="m_dep_I1">#REF!</definedName>
    <definedName name="m_dep_N">#REF!</definedName>
    <definedName name="m_f2002">#REF!</definedName>
    <definedName name="m_Key2">#REF!</definedName>
    <definedName name="m_o2003">#REF!</definedName>
    <definedName name="m_OTM2005">'[30]2.2 ОтклОТМ'!$G$1:$G$65536</definedName>
    <definedName name="m_OTM2006">'[30]2.2 ОтклОТМ'!$J$1:$J$65536</definedName>
    <definedName name="m_OTM2007">'[30]2.2 ОтклОТМ'!$M$1:$M$65536</definedName>
    <definedName name="m_OTM2008">'[30]2.2 ОтклОТМ'!$P$1:$P$65536</definedName>
    <definedName name="m_OTM2009">'[30]2.2 ОтклОТМ'!$S$1:$S$65536</definedName>
    <definedName name="m_OTM2010">'[30]2.2 ОтклОТМ'!$V$1:$V$65536</definedName>
    <definedName name="m_OTMizm">'[30]1.3.2 ОТМ'!$K$1:$K$65536</definedName>
    <definedName name="m_OTMkod">'[30]1.3.2 ОТМ'!$A$1:$A$65536</definedName>
    <definedName name="m_OTMnomer">'[30]1.3.2 ОТМ'!$H$1:$H$65536</definedName>
    <definedName name="m_OTMpokaz">'[30]1.3.2 ОТМ'!$I$1:$I$65536</definedName>
    <definedName name="m_p2003">#REF!</definedName>
    <definedName name="m_Predpr_I">[30]Предпр!$C$3:$C$29</definedName>
    <definedName name="m_Predpr_N">[30]Предпр!$D$3:$D$29</definedName>
    <definedName name="m_Zatrat">[30]ЦентрЗатр!$A$2:$G$71</definedName>
    <definedName name="m_Zatrat_Ed">[30]ЦентрЗатр!$E$2:$E$71</definedName>
    <definedName name="m_Zatrat_K">[30]ЦентрЗатр!$F$2:$F$71</definedName>
    <definedName name="m_Zatrat_N">[30]ЦентрЗатр!$G$2:$G$71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IF">'[31]PIT&amp;PP(2)'!#REF!</definedName>
    <definedName name="MIN_SALARY">#REF!</definedName>
    <definedName name="MINED">'[11]CamKum Prod'!$H$17</definedName>
    <definedName name="mrp">#REF!</definedName>
    <definedName name="net">#REF!</definedName>
    <definedName name="oikjlkj">#REF!</definedName>
    <definedName name="OpDate">[20]Info!$G$5</definedName>
    <definedName name="po">#REF!</definedName>
    <definedName name="POURED">'[11]CamKum Prod'!$H$28</definedName>
    <definedName name="price">#REF!</definedName>
    <definedName name="Prior">#REF!</definedName>
    <definedName name="PY_Administration">'[14]Income Statement'!#REF!</definedName>
    <definedName name="PY_Cost_of_Sales">'[14]Income Statement'!#REF!</definedName>
    <definedName name="PY_Current_Liabilities">'[14]Bal Sheet'!#REF!</definedName>
    <definedName name="PY_Depreciation">'[14]Income Statement'!#REF!</definedName>
    <definedName name="PY_Gross_Profit">'[14]Income Statement'!#REF!</definedName>
    <definedName name="PY_Interest_Expense">'[14]Income Statement'!#REF!</definedName>
    <definedName name="PY_Market_Value_of_Equity">'[14]Income Statement'!#REF!</definedName>
    <definedName name="PY_Marketable_Sec">'[14]Bal Sheet'!#REF!</definedName>
    <definedName name="PY_NET_PROFIT">'[14]Income Statement'!#REF!</definedName>
    <definedName name="PY_Operating_Inc">'[14]Income Statement'!#REF!</definedName>
    <definedName name="PY_Operating_Income">'[14]Income Statement'!#REF!</definedName>
    <definedName name="PY_Other_Exp">'[14]Income Statement'!#REF!</definedName>
    <definedName name="PY_Other_LT_Assets">'[14]Bal Sheet'!#REF!</definedName>
    <definedName name="PY_Preferred_Stock">'[14]Bal Sheet'!#REF!</definedName>
    <definedName name="PY_Selling">'[14]Income Statement'!#REF!</definedName>
    <definedName name="PY_Tangible_Net_Worth">'[14]Income Statement'!#REF!</definedName>
    <definedName name="PY_Taxes">'[14]Income Statement'!#REF!</definedName>
    <definedName name="PY_Working_Capital">'[14]Income Statement'!#REF!</definedName>
    <definedName name="PY2_Administration">'[14]Income Statement'!#REF!</definedName>
    <definedName name="PY2_Cost_of_Sales">'[14]Income Statement'!#REF!</definedName>
    <definedName name="PY2_Current_Liabilities">'[14]Bal Sheet'!#REF!</definedName>
    <definedName name="PY2_Depreciation">'[14]Income Statement'!#REF!</definedName>
    <definedName name="PY2_Gross_Profit">'[14]Income Statement'!#REF!</definedName>
    <definedName name="PY2_Interest_Expense">'[14]Income Statement'!#REF!</definedName>
    <definedName name="PY2_Marketable_Sec">'[14]Bal Sheet'!#REF!</definedName>
    <definedName name="PY2_NET_PROFIT">'[14]Income Statement'!#REF!</definedName>
    <definedName name="PY2_Operating_Inc">'[14]Income Statement'!#REF!</definedName>
    <definedName name="PY2_Operating_Income">'[14]Income Statement'!#REF!</definedName>
    <definedName name="PY2_Other_Exp.">'[14]Income Statement'!#REF!</definedName>
    <definedName name="PY2_Other_LT_Assets">'[14]Bal Sheet'!#REF!</definedName>
    <definedName name="PY2_Preferred_Stock">'[14]Bal Sheet'!#REF!</definedName>
    <definedName name="PY2_Selling">'[14]Income Statement'!#REF!</definedName>
    <definedName name="PY2_Tangible_Net_Worth">'[14]Income Statement'!#REF!</definedName>
    <definedName name="PY2_Taxes">'[14]Income Statement'!#REF!</definedName>
    <definedName name="PY2_Working_Capital">'[14]Income Statement'!#REF!</definedName>
    <definedName name="qq">#REF!</definedName>
    <definedName name="qqq">#REF!</definedName>
    <definedName name="qwe">[32]Форма2!$C$19:$C$24,[32]Форма2!$E$19:$F$24,[32]Форма2!$D$26:$F$31,[32]Форма2!$C$33:$C$38,[32]Форма2!$E$33:$F$38,[32]Форма2!$D$40:$F$43,[32]Форма2!$C$45:$C$48,[32]Форма2!$E$45:$F$48,[32]Форма2!$C$19</definedName>
    <definedName name="rashod" hidden="1">{#N/A,#N/A,FALSE,"Aging Summary";#N/A,#N/A,FALSE,"Ratio Analysis";#N/A,#N/A,FALSE,"Test 120 Day Accts";#N/A,#N/A,FALSE,"Tickmarks"}</definedName>
    <definedName name="RE">#REF!</definedName>
    <definedName name="RESİNEX_GT_RESİNEXB8_Listele">#REF!</definedName>
    <definedName name="rett">[33]Статьи!$A$3:$B$55</definedName>
    <definedName name="rng">#REF!</definedName>
    <definedName name="rngChartRange">#REF!</definedName>
    <definedName name="rngDataAll">#REF!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tt" localSheetId="0" hidden="1">{#N/A,#N/A,TRUE,"Лист1";#N/A,#N/A,TRUE,"Лист2";#N/A,#N/A,TRUE,"Лист3"}</definedName>
    <definedName name="rtt" localSheetId="1" hidden="1">{#N/A,#N/A,TRUE,"Лист1";#N/A,#N/A,TRUE,"Лист2";#N/A,#N/A,TRUE,"Лист3"}</definedName>
    <definedName name="rtt" hidden="1">{#N/A,#N/A,TRUE,"Лист1";#N/A,#N/A,TRUE,"Лист2";#N/A,#N/A,TRUE,"Лист3"}</definedName>
    <definedName name="s">#REF!</definedName>
    <definedName name="S_Adjust_Data">[28]Lead!$I$1:$I$55</definedName>
    <definedName name="S_AJE_Tot_Data">[28]Lead!$H$1:$H$55</definedName>
    <definedName name="S_CY_Beg_Data">[28]Lead!$F$1:$F$55</definedName>
    <definedName name="S_CY_End_Data">[28]Lead!$K$1:$K$55</definedName>
    <definedName name="S_PY_End_Data">[28]Lead!$M$1:$M$55</definedName>
    <definedName name="S_RJE_Tot_Data">[28]Lead!$J$1:$J$55</definedName>
    <definedName name="S1_">#REF!</definedName>
    <definedName name="s1_0">#REF!</definedName>
    <definedName name="s1_1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ss" hidden="1">'[11]Prelim Cost'!$B$31:$L$31</definedName>
    <definedName name="ssss" hidden="1">'[11]Prelim Cost'!$B$33:$L$33</definedName>
    <definedName name="ssssss" hidden="1">'[11]Prelim Cost'!$B$36:$L$36</definedName>
    <definedName name="t_4_b">#REF!</definedName>
    <definedName name="t1b00">#REF!</definedName>
    <definedName name="t1b01">#REF!</definedName>
    <definedName name="t1c00">#REF!</definedName>
    <definedName name="t1c01">#REF!</definedName>
    <definedName name="t1d00">#REF!</definedName>
    <definedName name="t1d01">#REF!</definedName>
    <definedName name="t1e01">#REF!</definedName>
    <definedName name="t1f00">#REF!</definedName>
    <definedName name="t1f01">#REF!</definedName>
    <definedName name="t1g00">#REF!</definedName>
    <definedName name="t1g01">#REF!</definedName>
    <definedName name="t1i00">#REF!</definedName>
    <definedName name="t1i01">#REF!</definedName>
    <definedName name="t1k00">#REF!</definedName>
    <definedName name="t1k01">#REF!</definedName>
    <definedName name="t2c00">#REF!</definedName>
    <definedName name="t2c01">#REF!</definedName>
    <definedName name="t2d00">#REF!</definedName>
    <definedName name="t2d01">#REF!</definedName>
    <definedName name="t2f00">#REF!</definedName>
    <definedName name="t2f01">#REF!</definedName>
    <definedName name="t2g00">#REF!</definedName>
    <definedName name="t2g01">#REF!</definedName>
    <definedName name="t2h00">#REF!</definedName>
    <definedName name="t2h01">#REF!</definedName>
    <definedName name="t2i00">#REF!</definedName>
    <definedName name="t2i01">#REF!</definedName>
    <definedName name="t2k00">#REF!</definedName>
    <definedName name="t2k01">#REF!</definedName>
    <definedName name="t3h00">#REF!</definedName>
    <definedName name="t3h01">#REF!</definedName>
    <definedName name="t4b">#REF!</definedName>
    <definedName name="t4b00">#REF!</definedName>
    <definedName name="t4b01">#REF!</definedName>
    <definedName name="t4c00">#REF!</definedName>
    <definedName name="t4c01">#REF!</definedName>
    <definedName name="t4d00">#REF!</definedName>
    <definedName name="t4d01">#REF!</definedName>
    <definedName name="t4f00">#REF!</definedName>
    <definedName name="t4f01">#REF!</definedName>
    <definedName name="t4g00">#REF!</definedName>
    <definedName name="t4g01">#REF!</definedName>
    <definedName name="t4h00">#REF!</definedName>
    <definedName name="t4h01">#REF!</definedName>
    <definedName name="t4i00">#REF!</definedName>
    <definedName name="t4i01">#REF!</definedName>
    <definedName name="t4k00">#REF!</definedName>
    <definedName name="t4k01">#REF!</definedName>
    <definedName name="t5b">#REF!</definedName>
    <definedName name="t5b00">#REF!</definedName>
    <definedName name="t5b01">#REF!</definedName>
    <definedName name="t5c00">#REF!</definedName>
    <definedName name="t5c01">#REF!</definedName>
    <definedName name="t5d00">#REF!</definedName>
    <definedName name="t5d01">#REF!</definedName>
    <definedName name="t5f00">#REF!</definedName>
    <definedName name="t5f01">#REF!</definedName>
    <definedName name="t5g00">#REF!</definedName>
    <definedName name="t5g01">#REF!</definedName>
    <definedName name="t5h00">#REF!</definedName>
    <definedName name="t5h01">#REF!</definedName>
    <definedName name="t5i00">#REF!</definedName>
    <definedName name="t5i01">#REF!</definedName>
    <definedName name="t5k00">#REF!</definedName>
    <definedName name="t5k01">#REF!</definedName>
    <definedName name="TAB_600000">'[34]600000'!$A$1:$IV$65536</definedName>
    <definedName name="TAB_700000">'[34]700000'!$A$1:$IV$65536</definedName>
    <definedName name="TAB_700000_O">'[34]700000 (общая)'!$A$1:$V$65536</definedName>
    <definedName name="TAB_AC">'[34]610000-783000'!$A$1:$IV$65536</definedName>
    <definedName name="TAB_O">[34]Общий!$A$1:$IV$65536</definedName>
    <definedName name="Table">[35]Table!$A$1:$M$65536</definedName>
    <definedName name="Table_R">'[35]Строки 20_21_27'!$A$1:$C$65536</definedName>
    <definedName name="Table10">'[36]Intercompany transactions'!$A$264:$X$290</definedName>
    <definedName name="Table13">'[36]Intercompany transactions'!$A$345:$AB$372</definedName>
    <definedName name="Table14">'[36]Intercompany transactions'!$A$373:$X$398</definedName>
    <definedName name="Table19">'[36]Intercompany transactions'!$A$505:$X$531</definedName>
    <definedName name="Table20">'[36]Intercompany transactions'!$A$532:$X$558</definedName>
    <definedName name="Table21">'[36]Intercompany transactions'!$A$559:$Y$585</definedName>
    <definedName name="Table22">'[36]Intercompany transactions'!$A$586:$X$612</definedName>
    <definedName name="Table7">'[36]Intercompany transactions'!$A$183:$X$209</definedName>
    <definedName name="Table8">'[36]Intercompany transactions'!$A$210:$X$236</definedName>
    <definedName name="Table9">'[36]Intercompany transactions'!$A$237:$X$263</definedName>
    <definedName name="taxrate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63">'[37]PP&amp;E mvt for 2003'!$R$18</definedName>
    <definedName name="TextRefCopy7">#REF!</definedName>
    <definedName name="TextRefCopy8">#REF!</definedName>
    <definedName name="TextRefCopy88">'[37]PP&amp;E mvt for 2003'!$P$19</definedName>
    <definedName name="TextRefCopy89">'[37]PP&amp;E mvt for 2003'!$P$46</definedName>
    <definedName name="TextRefCopy9">#REF!</definedName>
    <definedName name="TextRefCopy90">'[37]PP&amp;E mvt for 2003'!$P$25</definedName>
    <definedName name="TextRefCopy92">'[37]PP&amp;E mvt for 2003'!$P$26</definedName>
    <definedName name="TextRefCopy94">'[37]PP&amp;E mvt for 2003'!$P$52</definedName>
    <definedName name="TextRefCopy95">'[37]PP&amp;E mvt for 2003'!$P$53</definedName>
    <definedName name="TextRefCopyRangeCount" hidden="1">3</definedName>
    <definedName name="TONMILL">'[11]CamKum Prod'!$H$21</definedName>
    <definedName name="TONMIN">'[11]CamKum Prod'!$H$15</definedName>
    <definedName name="total_1">#REF!</definedName>
    <definedName name="total1">'[38]F100-Trial BS'!#REF!</definedName>
    <definedName name="total1_0">'[38]F100-Trial BS'!$B$78</definedName>
    <definedName name="total1_00">#REF!</definedName>
    <definedName name="total1_01">#REF!</definedName>
    <definedName name="total2_00">#REF!</definedName>
    <definedName name="total2_01">#REF!</definedName>
    <definedName name="total3_00">#REF!</definedName>
    <definedName name="total3_01">#REF!</definedName>
    <definedName name="total4_00">#REF!</definedName>
    <definedName name="total4_01">#REF!</definedName>
    <definedName name="total5_00">#REF!</definedName>
    <definedName name="total5_01">#REF!</definedName>
    <definedName name="unhide">#REF!</definedName>
    <definedName name="version">[39]INSTRUCTIONS!$D$110</definedName>
    <definedName name="version_43">[40]INSTRUCTIONS!$D$110</definedName>
    <definedName name="version_44">[40]INSTRUCTIONS!$D$110</definedName>
    <definedName name="version_45">[40]INSTRUCTIONS!$D$110</definedName>
    <definedName name="vfhn">[41]Апрель!#REF!</definedName>
    <definedName name="vfhn02u">[42]Март!#REF!</definedName>
    <definedName name="W">#REF!</definedName>
    <definedName name="wer">'[38]F100-Trial BS'!$G$167</definedName>
    <definedName name="WIDTH">#REF!</definedName>
    <definedName name="working">#REF!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Z_153C1272_398B_43D5_8F54_6222EC2FFBBE_.wvu.Cols" localSheetId="0" hidden="1">Ф1!$C:$C</definedName>
    <definedName name="Z_35832F16_156D_43C7_A5BE_352F78E198AF_.wvu.Cols" localSheetId="0" hidden="1">Ф1!$C:$C</definedName>
    <definedName name="Z_4A930143_F452_4E4A_BFFA_D8A68B767286_.wvu.Cols" localSheetId="0" hidden="1">Ф1!#REF!</definedName>
    <definedName name="Z_616DB637_1A16_4836_A361_EF0074328EFC_.wvu.Cols" localSheetId="0" hidden="1">Ф1!#REF!</definedName>
    <definedName name="Z_73EDCEEC_C5B0_4FCF_90FA_174A57C2032F_.wvu.Cols" localSheetId="0" hidden="1">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</definedName>
    <definedName name="Z_73EDCEEC_C5B0_4FCF_90FA_174A57C2032F_.wvu.Cols" localSheetId="1" hidden="1">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</definedName>
    <definedName name="Z_843E3735_A41C_45FE_B6BE_B364410D83B8_.wvu.Cols" localSheetId="1" hidden="1">Ф2!$C:$C</definedName>
    <definedName name="Z_89F06BA7_FD3A_4BE9_972C_F223D2D01082_.wvu.Cols" localSheetId="0" hidden="1">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</definedName>
    <definedName name="Z_89F06BA7_FD3A_4BE9_972C_F223D2D01082_.wvu.Cols" localSheetId="1" hidden="1">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</definedName>
    <definedName name="Z_8C512CB0_D537_4979_ACDA_E92D7E406A1C_.wvu.Rows" localSheetId="0" hidden="1">Ф1!$37:$38</definedName>
    <definedName name="Z_942BA421_E001_4FC3_9C0F_8E0D53E3C61F_.wvu.PrintArea" localSheetId="0" hidden="1">Ф1!$A$1:$D$158</definedName>
    <definedName name="Z_942BA421_E001_4FC3_9C0F_8E0D53E3C61F_.wvu.PrintArea" localSheetId="1" hidden="1">Ф2!$A$1:$E$78</definedName>
    <definedName name="Z_942BA421_E001_4FC3_9C0F_8E0D53E3C61F_.wvu.PrintArea" localSheetId="2" hidden="1">Ф3!$A$1:$E$101</definedName>
    <definedName name="Z_942BA421_E001_4FC3_9C0F_8E0D53E3C61F_.wvu.PrintArea" localSheetId="3" hidden="1">Ф4!$A$1:$K$101</definedName>
    <definedName name="Z_942BA421_E001_4FC3_9C0F_8E0D53E3C61F_.wvu.PrintTitles" localSheetId="3" hidden="1">Ф4!$16:$17</definedName>
    <definedName name="Z_942BA421_E001_4FC3_9C0F_8E0D53E3C61F_.wvu.Rows" localSheetId="3" hidden="1">Ф4!$86:$87</definedName>
    <definedName name="Z_990448D5_2EEE_43DC_AA45_610EF3D248E1_.wvu.Cols" localSheetId="0" hidden="1">Ф1!#REF!</definedName>
    <definedName name="Z_A71D7EC5_08E6_42F3_A4CE_82DBB7F17C02_.wvu.Cols" localSheetId="0" hidden="1">Ф1!#REF!</definedName>
    <definedName name="Z_A8D0D40D_9ED2_4FAF_AC66_1CCAA7B1301F_.wvu.PrintArea" localSheetId="0" hidden="1">Ф1!$A$8:$D$158</definedName>
    <definedName name="Z_A8D0D40D_9ED2_4FAF_AC66_1CCAA7B1301F_.wvu.PrintArea" localSheetId="1" hidden="1">Ф2!$A$8:$E$78</definedName>
    <definedName name="Z_A8D0D40D_9ED2_4FAF_AC66_1CCAA7B1301F_.wvu.PrintArea" localSheetId="2" hidden="1">Ф3!$A$1:$E$101</definedName>
    <definedName name="Z_A8D0D40D_9ED2_4FAF_AC66_1CCAA7B1301F_.wvu.PrintArea" localSheetId="3" hidden="1">Ф4!$A$9:$K$101</definedName>
    <definedName name="Z_A8D0D40D_9ED2_4FAF_AC66_1CCAA7B1301F_.wvu.Rows" localSheetId="2" hidden="1">Ф3!#REF!,Ф3!$8:$9,Ф3!#REF!</definedName>
    <definedName name="Z_ADA61D5D_B804_4972_B8BF_4C1FDDE5DAC9_.wvu.Cols" localSheetId="0" hidden="1">Ф1!#REF!</definedName>
    <definedName name="Z_C37E65A7_9893_435E_9759_72E0D8A5DD87_.wvu.PrintTitles" hidden="1">#REF!</definedName>
    <definedName name="Z_D041BB6C_E9DC_4365_B3BC_40412EC9A630_.wvu.Cols" localSheetId="0" hidden="1">Ф1!#REF!</definedName>
    <definedName name="Z_FB93F97A_F627_421A_B624_67C3F4ACAC93_.wvu.Cols" localSheetId="0" hidden="1">Ф1!#REF!</definedName>
    <definedName name="А2">#REF!</definedName>
    <definedName name="ааа" hidden="1">{#N/A,#N/A,TRUE,"Лист1";#N/A,#N/A,TRUE,"Лист2";#N/A,#N/A,TRUE,"Лист3"}</definedName>
    <definedName name="АААААААА">'[21]5R'!АААААААА</definedName>
    <definedName name="Август">#REF!</definedName>
    <definedName name="август2002г">[42]Сентябрь!#REF!</definedName>
    <definedName name="авррпеворпао">'[14]Bal Sheet'!#REF!</definedName>
    <definedName name="ап">'[21]5R'!ап</definedName>
    <definedName name="апвп">[43]Форма2!$C$19:$C$24,[43]Форма2!$E$19:$F$24,[43]Форма2!$D$26:$F$31,[43]Форма2!$C$33:$C$38,[43]Форма2!$E$33:$F$38,[43]Форма2!$D$40:$F$43,[43]Форма2!$C$45:$C$48,[43]Форма2!$E$45:$F$48,[43]Форма2!$C$19</definedName>
    <definedName name="апр">'[24]56_1'!апр</definedName>
    <definedName name="Апрель">[41]Апрель!#REF!</definedName>
    <definedName name="апрель2000">[42]Квартал!#REF!</definedName>
    <definedName name="_xlnm.Database">#REF!</definedName>
    <definedName name="Бери">[44]Форма2!$D$129:$F$132,[44]Форма2!$D$134:$F$135,[44]Форма2!$D$137:$F$140,[44]Форма2!$D$142:$F$144,[44]Форма2!$D$146:$F$150,[44]Форма2!$D$152:$F$154,[44]Форма2!$D$156:$F$162,[44]Форма2!$D$129</definedName>
    <definedName name="Берик">[44]Форма2!$C$70:$C$72,[44]Форма2!$D$73:$F$73,[44]Форма2!$E$70:$F$72,[44]Форма2!$C$75:$C$77,[44]Форма2!$E$75:$F$77,[44]Форма2!$C$79:$C$82,[44]Форма2!$E$79:$F$82,[44]Форма2!$C$84:$C$86,[44]Форма2!$E$84:$F$86,[44]Форма2!$C$88:$C$89,[44]Форма2!$E$88:$F$89,[44]Форма2!$C$70</definedName>
    <definedName name="биржа">[45]База!$A$1:$T$65536</definedName>
    <definedName name="биржа1">[45]База!$B$1:$T$65536</definedName>
    <definedName name="БЛРаздел1">[46]Форма2!$C$19:$C$24,[46]Форма2!$E$19:$F$24,[46]Форма2!$D$26:$F$31,[46]Форма2!$C$33:$C$38,[46]Форма2!$E$33:$F$38,[46]Форма2!$D$40:$F$43,[46]Форма2!$C$45:$C$48,[46]Форма2!$E$45:$F$48,[46]Форма2!$C$19</definedName>
    <definedName name="БЛРаздел2">[46]Форма2!$C$51:$C$58,[46]Форма2!$E$51:$F$58,[46]Форма2!$C$60:$C$62,[46]Форма2!$E$60:$F$62,[46]Форма2!$C$64:$C$66,[46]Форма2!$E$64:$F$66,[46]Форма2!$C$51</definedName>
    <definedName name="БЛРаздел3">[46]Форма2!$C$69:$C$71,[46]Форма2!$D$72:$F$72,[46]Форма2!$E$69:$F$71,[46]Форма2!$C$74:$C$76,[46]Форма2!$E$74:$F$76,[46]Форма2!$C$78:$C$81,[46]Форма2!$E$78:$F$81,[46]Форма2!$C$83:$C$85,[46]Форма2!$E$83:$F$85,[46]Форма2!$C$87:$C$88,[46]Форма2!$E$87:$F$88,[46]Форма2!$C$69</definedName>
    <definedName name="БЛРаздел4">[46]Форма2!$E$106:$F$107,[46]Форма2!$C$106:$C$107,[46]Форма2!$E$102:$F$104,[46]Форма2!$C$102:$C$104,[46]Форма2!$C$97:$C$100,[46]Форма2!$E$97:$F$100,[46]Форма2!$E$92:$F$95,[46]Форма2!$C$92:$C$95,[46]Форма2!$C$92</definedName>
    <definedName name="БЛРаздел5">[46]Форма2!$C$113:$C$114,[46]Форма2!$D$110:$F$112,[46]Форма2!$E$113:$F$114,[46]Форма2!$D$115:$F$115,[46]Форма2!$D$117:$F$119,[46]Форма2!$D$121:$F$122,[46]Форма2!$D$124:$F$126,[46]Форма2!$D$110</definedName>
    <definedName name="БЛРаздел6">[46]Форма2!$D$129:$F$132,[46]Форма2!$D$134:$F$135,[46]Форма2!$D$138:$F$141,[46]Форма2!$D$148:$F$150,[46]Форма2!$D$152:$F$153,[46]Форма2!$D$155:$F$158,[46]Форма2!$D$161:$F$167,[46]Форма2!$D$129</definedName>
    <definedName name="блраздел66">[47]Форма2!$D$129:$F$132,[47]Форма2!$D$134:$F$135,[47]Форма2!$D$138:$F$141,[47]Форма2!$D$148:$F$150,[47]Форма2!$D$152:$F$153,[47]Форма2!$D$155:$F$158,[47]Форма2!$D$161:$F$167,[47]Форма2!$D$129</definedName>
    <definedName name="БЛРаздел7">[46]Форма2!$D$176:$F$182,[46]Форма2!$D$172:$F$174,[46]Форма2!$D$170:$F$170,[46]Форма2!$D$170</definedName>
    <definedName name="БЛРаздел8">[46]Форма2!$E$190:$F$201,[46]Форма2!$C$190:$C$201,[46]Форма2!$E$186:$F$188,[46]Форма2!$C$186:$C$188,[46]Форма2!$E$185:$F$185,[46]Форма2!$C$185</definedName>
    <definedName name="БЛРаздел9">[46]Форма2!#REF!,[46]Форма2!#REF!,[46]Форма2!$E$223:$F$230,[46]Форма2!$C$223:$C$230,[46]Форма2!$E$222:$F$222,[46]Форма2!$C$222,[46]Форма2!$E$216:$F$220,[46]Форма2!$C$216:$C$220,[46]Форма2!$E$205:$F$209,[46]Форма2!$C$205:$C$209,[46]Форма2!#REF!</definedName>
    <definedName name="БПДанные">#REF!,#REF!,#REF!</definedName>
    <definedName name="Бюджет__по__подразд__2003__года_Лист1_Таблица">[48]ОТиТБ!#REF!</definedName>
    <definedName name="в23ё">'[21]5R'!в23ё</definedName>
    <definedName name="В32">#REF!</definedName>
    <definedName name="вб">[49]Пр2!#REF!</definedName>
    <definedName name="вв">'[21]5R'!вв</definedName>
    <definedName name="Всего">#REF!</definedName>
    <definedName name="второй">#REF!</definedName>
    <definedName name="вуув" localSheetId="0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выпуск">[41]Январь!#REF!</definedName>
    <definedName name="грп">#REF!</definedName>
    <definedName name="грприрцфв00ав98" localSheetId="0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1">#REF!</definedName>
    <definedName name="д2">#REF!</definedName>
    <definedName name="д3">#REF!</definedName>
    <definedName name="д4">#REF!</definedName>
    <definedName name="дебит">'[50]из сем'!$A$2:$B$362</definedName>
    <definedName name="дек02">[42]Сентябрь!#REF!</definedName>
    <definedName name="дек2002год">[41]Сентябрь!#REF!</definedName>
    <definedName name="Декабрь">[41]Декабрь!#REF!</definedName>
    <definedName name="декабрь2002">[41]Ноябрь!#REF!</definedName>
    <definedName name="Добыча">'[51]Добыча нефти4'!$F$11:$Q$12</definedName>
    <definedName name="Доз5">#REF!</definedName>
    <definedName name="доз6">#REF!</definedName>
    <definedName name="е" hidden="1">'[52]Prelim Cost'!$B$31:$L$31</definedName>
    <definedName name="ЕдИзм">[30]ЕдИзм!$A$1:$D$25</definedName>
    <definedName name="за2002">[41]Январь!#REF!</definedName>
    <definedName name="за4мес">[41]Квартал!#REF!</definedName>
    <definedName name="_xlnm.Print_Titles" localSheetId="3">Ф4!$16:$17</definedName>
    <definedName name="Зарплата">#REF!</definedName>
    <definedName name="зквартал">[42]Январь!#REF!</definedName>
    <definedName name="импорт">#REF!</definedName>
    <definedName name="индплан">#REF!</definedName>
    <definedName name="индцкавг98" localSheetId="0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юль">[41]Июль!#REF!</definedName>
    <definedName name="июль2002">[42]Декабрь!#REF!</definedName>
    <definedName name="Июнь">[41]Июнь!#REF!</definedName>
    <definedName name="й">'[21]5R'!й</definedName>
    <definedName name="йй">'[21]5R'!йй</definedName>
    <definedName name="к" hidden="1">'[52]Prelim Cost'!$B$33:$L$33</definedName>
    <definedName name="Квартал1">[41]Квартал!#REF!</definedName>
    <definedName name="Квартал2">#REF!</definedName>
    <definedName name="Квартал3">#REF!</definedName>
    <definedName name="Квартал4">#REF!</definedName>
    <definedName name="ке">'[21]5R'!ке</definedName>
    <definedName name="Кегок2" localSheetId="0" hidden="1">{#N/A,#N/A,TRUE,"Лист1";#N/A,#N/A,TRUE,"Лист2";#N/A,#N/A,TRUE,"Лист3"}</definedName>
    <definedName name="Кегок2" localSheetId="1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localSheetId="0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урс_2005">#REF!</definedName>
    <definedName name="курс_2006">#REF!</definedName>
    <definedName name="курс_2007">#REF!</definedName>
    <definedName name="курс_2008">#REF!</definedName>
    <definedName name="курс_2009">#REF!</definedName>
    <definedName name="курс_2010">#REF!</definedName>
    <definedName name="лддлд">#REF!</definedName>
    <definedName name="лист1">#REF!</definedName>
    <definedName name="Май">#REF!</definedName>
    <definedName name="Макрос1">'[24]56_1'!Макрос1</definedName>
    <definedName name="Март">[41]Март!#REF!</definedName>
    <definedName name="март02г">[41]Январь!#REF!</definedName>
    <definedName name="март2002">[41]Июль!#REF!</definedName>
    <definedName name="мбр">[49]Пр2!#REF!</definedName>
    <definedName name="ммм">#REF!</definedName>
    <definedName name="МРП">#REF!</definedName>
    <definedName name="мым">'[21]5R'!мым</definedName>
    <definedName name="Ноябрь">[41]Ноябрь!#REF!</definedName>
    <definedName name="_xlnm.Print_Area" localSheetId="0">Ф1!$A$1:$D$158</definedName>
    <definedName name="_xlnm.Print_Area" localSheetId="1">Ф2!$A$1:$E$78</definedName>
    <definedName name="_xlnm.Print_Area" localSheetId="2">Ф3!$A$1:$E$101</definedName>
    <definedName name="_xlnm.Print_Area" localSheetId="3">Ф4!$A$1:$K$101</definedName>
    <definedName name="_xlnm.Print_Area">#REF!</definedName>
    <definedName name="окт">[41]Март!#REF!</definedName>
    <definedName name="Октябрь">#REF!</definedName>
    <definedName name="октябрь2002">[41]Январь!#REF!</definedName>
    <definedName name="октябрьуслуги">[41]Сентябрь!#REF!</definedName>
    <definedName name="Ора">'[53]поставка сравн13'!$A$1:$Q$30</definedName>
    <definedName name="Ораз">[44]Форма2!$D$179:$F$185,[44]Форма2!$D$175:$F$177,[44]Форма2!$D$165:$F$173,[44]Форма2!$D$165</definedName>
    <definedName name="первый">#REF!</definedName>
    <definedName name="Подготовка_к_печати_и_сохранение0710">'[24]56_1'!Подготовка_к_печати_и_сохранение0710</definedName>
    <definedName name="Предприятия">'[54]#ССЫЛКА'!$A$1:$D$64</definedName>
    <definedName name="прибыль3" localSheetId="0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ог">#REF!</definedName>
    <definedName name="Прогрес">#REF!,#REF!,#REF!,#REF!,#REF!,#REF!,#REF!,#REF!</definedName>
    <definedName name="пррррр">#REF!</definedName>
    <definedName name="прррррр">#REF!</definedName>
    <definedName name="расходы">[55]Форма2!$C$51:$C$58,[55]Форма2!$E$51:$F$58,[55]Форма2!$C$60:$C$63,[55]Форма2!$E$60:$F$63,[55]Форма2!$C$65:$C$67,[55]Форма2!$E$65:$F$67,[55]Форма2!$C$51</definedName>
    <definedName name="Расшифр">'[24]56_1'!Расшифр</definedName>
    <definedName name="_xlnm.Recorder">#REF!</definedName>
    <definedName name="рис1" localSheetId="0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с">'[21]5R'!с</definedName>
    <definedName name="Сводный_баланс_н_п_с">'[24]56_1'!Сводный_баланс_н_п_с</definedName>
    <definedName name="сектор">[30]Предпр!$L$3:$L$9</definedName>
    <definedName name="сент">[41]Июнь!#REF!</definedName>
    <definedName name="сент2002">[42]Январь!#REF!</definedName>
    <definedName name="Сентябрь">[41]Сентябрь!#REF!</definedName>
    <definedName name="сентябрь2000год">[42]Март!#REF!</definedName>
    <definedName name="СписокТЭП">[56]СписокТЭП!$A$1:$C$40</definedName>
    <definedName name="сс">'[21]5R'!сс</definedName>
    <definedName name="сссс">'[21]5R'!сссс</definedName>
    <definedName name="ссы">'[21]5R'!ссы</definedName>
    <definedName name="СТРОИТЕЛЬСТВО">#REF!</definedName>
    <definedName name="счет221">[41]Март!#REF!</definedName>
    <definedName name="титэк">#REF!</definedName>
    <definedName name="титэк1">#REF!</definedName>
    <definedName name="титэмба">#REF!</definedName>
    <definedName name="тов6м">[41]Июль!#REF!</definedName>
    <definedName name="тп" localSheetId="0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у">'[21]5R'!у</definedName>
    <definedName name="ук">'[21]5R'!ук</definedName>
    <definedName name="укеееукеееееееееееееее" localSheetId="0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орядочить_по_областям">[57]!Упорядочить_по_областям</definedName>
    <definedName name="усл">[41]Сентябрь!#REF!</definedName>
    <definedName name="усл2002">[41]Январь!#REF!</definedName>
    <definedName name="услуги">[41]Сентябрь!#REF!</definedName>
    <definedName name="фев02г">[42]Ноябрь!#REF!</definedName>
    <definedName name="февр">[41]Июнь!#REF!</definedName>
    <definedName name="Февраль">#REF!</definedName>
    <definedName name="форма">[47]Форма2!$C$51:$C$58,[47]Форма2!$E$51:$F$58,[47]Форма2!$C$60:$C$62,[47]Форма2!$E$60:$F$62,[47]Форма2!$C$64:$C$66,[47]Форма2!$E$64:$F$66,[47]Форма2!$C$51</definedName>
    <definedName name="форма6">#REF!</definedName>
    <definedName name="ц">'[21]5R'!ц</definedName>
    <definedName name="Цена_переработки">#REF!</definedName>
    <definedName name="цу">'[21]5R'!цу</definedName>
    <definedName name="цц">'[21]5R'!цц</definedName>
    <definedName name="четвертый">#REF!</definedName>
    <definedName name="щ">'[21]5R'!щ</definedName>
    <definedName name="ы">'[58]5'!#REF!</definedName>
    <definedName name="ыв">'[21]5R'!ыв</definedName>
    <definedName name="ыва" localSheetId="0" hidden="1">{#N/A,#N/A,TRUE,"Лист1";#N/A,#N/A,TRUE,"Лист2";#N/A,#N/A,TRUE,"Лист3"}</definedName>
    <definedName name="ыва" localSheetId="1" hidden="1">{#N/A,#N/A,TRUE,"Лист1";#N/A,#N/A,TRUE,"Лист2";#N/A,#N/A,TRUE,"Лист3"}</definedName>
    <definedName name="ыва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'[21]5R'!ыыыы</definedName>
    <definedName name="Экспорт_Объемы_добычи">#REF!</definedName>
    <definedName name="Экспорт_Поставки_нефти">'[51]поставка сравн13'!$A$1:$Q$30</definedName>
    <definedName name="ээ">#REF!</definedName>
    <definedName name="юю">#REF!</definedName>
    <definedName name="явп">#REF!</definedName>
    <definedName name="Январь">[41]Январь!#REF!</definedName>
    <definedName name="январь2002">[42]Ноябрь!#REF!</definedName>
    <definedName name="ЯнварьАвгуст">#REF!</definedName>
    <definedName name="ЯнварьАпрель">#REF!</definedName>
    <definedName name="ЯнварьДекабрь">#REF!</definedName>
    <definedName name="ЯнварьИюль">#REF!</definedName>
    <definedName name="ЯнварьИюнь">#REF!</definedName>
    <definedName name="ЯнварьМай">#REF!</definedName>
    <definedName name="ЯнварьНоябрь">#REF!</definedName>
    <definedName name="ЯнварьОктябрь">#REF!</definedName>
    <definedName name="ЯнварьСентябрь">#REF!</definedName>
    <definedName name="ЯнварьФевраль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6" i="4" l="1"/>
  <c r="A94" i="4"/>
  <c r="A93" i="4"/>
  <c r="A90" i="4"/>
  <c r="A89" i="4"/>
  <c r="I84" i="4"/>
  <c r="K84" i="4" s="1"/>
  <c r="K83" i="4"/>
  <c r="I83" i="4"/>
  <c r="K82" i="4"/>
  <c r="I82" i="4"/>
  <c r="K81" i="4"/>
  <c r="I81" i="4"/>
  <c r="K80" i="4"/>
  <c r="I80" i="4"/>
  <c r="I79" i="4"/>
  <c r="K79" i="4" s="1"/>
  <c r="I78" i="4"/>
  <c r="K78" i="4" s="1"/>
  <c r="K77" i="4"/>
  <c r="I77" i="4"/>
  <c r="K76" i="4"/>
  <c r="I76" i="4"/>
  <c r="K75" i="4"/>
  <c r="I75" i="4"/>
  <c r="K74" i="4"/>
  <c r="I74" i="4"/>
  <c r="I73" i="4"/>
  <c r="K73" i="4" s="1"/>
  <c r="J71" i="4"/>
  <c r="J69" i="4" s="1"/>
  <c r="I71" i="4"/>
  <c r="K71" i="4" s="1"/>
  <c r="H71" i="4"/>
  <c r="H69" i="4" s="1"/>
  <c r="G71" i="4"/>
  <c r="G69" i="4" s="1"/>
  <c r="F71" i="4"/>
  <c r="E71" i="4"/>
  <c r="E69" i="4" s="1"/>
  <c r="D71" i="4"/>
  <c r="C71" i="4"/>
  <c r="C69" i="4" s="1"/>
  <c r="I69" i="4" s="1"/>
  <c r="K69" i="4" s="1"/>
  <c r="F69" i="4"/>
  <c r="D69" i="4"/>
  <c r="I68" i="4"/>
  <c r="K68" i="4" s="1"/>
  <c r="I67" i="4"/>
  <c r="K67" i="4" s="1"/>
  <c r="I66" i="4"/>
  <c r="K66" i="4" s="1"/>
  <c r="K65" i="4"/>
  <c r="I65" i="4"/>
  <c r="K64" i="4"/>
  <c r="I64" i="4"/>
  <c r="K63" i="4"/>
  <c r="I63" i="4"/>
  <c r="K62" i="4"/>
  <c r="I62" i="4"/>
  <c r="K61" i="4"/>
  <c r="I61" i="4"/>
  <c r="I60" i="4"/>
  <c r="K60" i="4" s="1"/>
  <c r="I59" i="4"/>
  <c r="J58" i="4"/>
  <c r="H58" i="4"/>
  <c r="G58" i="4"/>
  <c r="F58" i="4"/>
  <c r="F56" i="4" s="1"/>
  <c r="E58" i="4"/>
  <c r="E56" i="4" s="1"/>
  <c r="D58" i="4"/>
  <c r="D56" i="4" s="1"/>
  <c r="C58" i="4"/>
  <c r="G57" i="4"/>
  <c r="J56" i="4"/>
  <c r="H56" i="4"/>
  <c r="C56" i="4"/>
  <c r="I54" i="4"/>
  <c r="K54" i="4" s="1"/>
  <c r="I53" i="4"/>
  <c r="K53" i="4" s="1"/>
  <c r="I52" i="4"/>
  <c r="K52" i="4" s="1"/>
  <c r="J51" i="4"/>
  <c r="H51" i="4"/>
  <c r="G51" i="4"/>
  <c r="F51" i="4"/>
  <c r="E51" i="4"/>
  <c r="D51" i="4"/>
  <c r="I51" i="4" s="1"/>
  <c r="K51" i="4" s="1"/>
  <c r="C51" i="4"/>
  <c r="E50" i="4"/>
  <c r="E86" i="4" s="1"/>
  <c r="I49" i="4"/>
  <c r="K49" i="4" s="1"/>
  <c r="I48" i="4"/>
  <c r="K48" i="4" s="1"/>
  <c r="I47" i="4"/>
  <c r="K47" i="4" s="1"/>
  <c r="K46" i="4"/>
  <c r="I46" i="4"/>
  <c r="I45" i="4"/>
  <c r="K45" i="4" s="1"/>
  <c r="I44" i="4"/>
  <c r="K44" i="4" s="1"/>
  <c r="I43" i="4"/>
  <c r="K43" i="4" s="1"/>
  <c r="I42" i="4"/>
  <c r="K42" i="4" s="1"/>
  <c r="I41" i="4"/>
  <c r="K41" i="4" s="1"/>
  <c r="K40" i="4"/>
  <c r="I40" i="4"/>
  <c r="I39" i="4"/>
  <c r="K39" i="4" s="1"/>
  <c r="I38" i="4"/>
  <c r="K38" i="4" s="1"/>
  <c r="K37" i="4"/>
  <c r="J36" i="4"/>
  <c r="H36" i="4"/>
  <c r="G36" i="4"/>
  <c r="G34" i="4" s="1"/>
  <c r="F36" i="4"/>
  <c r="E36" i="4"/>
  <c r="D36" i="4"/>
  <c r="D34" i="4" s="1"/>
  <c r="C36" i="4"/>
  <c r="I36" i="4" s="1"/>
  <c r="K36" i="4" s="1"/>
  <c r="J34" i="4"/>
  <c r="H34" i="4"/>
  <c r="F34" i="4"/>
  <c r="E34" i="4"/>
  <c r="I33" i="4"/>
  <c r="K33" i="4" s="1"/>
  <c r="K32" i="4"/>
  <c r="I32" i="4"/>
  <c r="K31" i="4"/>
  <c r="I31" i="4"/>
  <c r="K30" i="4"/>
  <c r="I30" i="4"/>
  <c r="K29" i="4"/>
  <c r="I29" i="4"/>
  <c r="I28" i="4"/>
  <c r="K28" i="4" s="1"/>
  <c r="I27" i="4"/>
  <c r="K27" i="4" s="1"/>
  <c r="K26" i="4"/>
  <c r="I26" i="4"/>
  <c r="K25" i="4"/>
  <c r="I25" i="4"/>
  <c r="J23" i="4"/>
  <c r="H23" i="4"/>
  <c r="G23" i="4"/>
  <c r="F23" i="4"/>
  <c r="F21" i="4" s="1"/>
  <c r="E23" i="4"/>
  <c r="D23" i="4"/>
  <c r="D21" i="4" s="1"/>
  <c r="C23" i="4"/>
  <c r="I23" i="4" s="1"/>
  <c r="K23" i="4" s="1"/>
  <c r="I22" i="4"/>
  <c r="K22" i="4" s="1"/>
  <c r="J21" i="4"/>
  <c r="H21" i="4"/>
  <c r="H50" i="4" s="1"/>
  <c r="G21" i="4"/>
  <c r="E21" i="4"/>
  <c r="K20" i="4"/>
  <c r="J20" i="4"/>
  <c r="J50" i="4" s="1"/>
  <c r="I20" i="4"/>
  <c r="H20" i="4"/>
  <c r="G20" i="4"/>
  <c r="G50" i="4" s="1"/>
  <c r="F20" i="4"/>
  <c r="E20" i="4"/>
  <c r="D20" i="4"/>
  <c r="D50" i="4" s="1"/>
  <c r="C20" i="4"/>
  <c r="K19" i="4"/>
  <c r="I19" i="4"/>
  <c r="I18" i="4"/>
  <c r="K18" i="4" s="1"/>
  <c r="C14" i="4"/>
  <c r="C10" i="4"/>
  <c r="A96" i="3"/>
  <c r="A94" i="3"/>
  <c r="A93" i="3"/>
  <c r="A90" i="3"/>
  <c r="A89" i="3"/>
  <c r="E82" i="3"/>
  <c r="E78" i="3"/>
  <c r="E74" i="3" s="1"/>
  <c r="D74" i="3"/>
  <c r="C74" i="3"/>
  <c r="E68" i="3"/>
  <c r="D68" i="3"/>
  <c r="D81" i="3" s="1"/>
  <c r="C68" i="3"/>
  <c r="C81" i="3" s="1"/>
  <c r="E51" i="3"/>
  <c r="D51" i="3"/>
  <c r="D66" i="3" s="1"/>
  <c r="C51" i="3"/>
  <c r="E37" i="3"/>
  <c r="E66" i="3" s="1"/>
  <c r="D37" i="3"/>
  <c r="C37" i="3"/>
  <c r="C66" i="3" s="1"/>
  <c r="E34" i="3"/>
  <c r="E31" i="3"/>
  <c r="E26" i="3" s="1"/>
  <c r="D26" i="3"/>
  <c r="C26" i="3"/>
  <c r="E18" i="3"/>
  <c r="D18" i="3"/>
  <c r="C18" i="3"/>
  <c r="C35" i="3" s="1"/>
  <c r="A78" i="2"/>
  <c r="A77" i="2"/>
  <c r="A73" i="2"/>
  <c r="A71" i="2"/>
  <c r="A70" i="2"/>
  <c r="A67" i="2"/>
  <c r="A66" i="2"/>
  <c r="E52" i="2"/>
  <c r="D52" i="2"/>
  <c r="C52" i="2"/>
  <c r="E46" i="2"/>
  <c r="D46" i="2"/>
  <c r="C46" i="2"/>
  <c r="C35" i="2" s="1"/>
  <c r="E35" i="2"/>
  <c r="E22" i="2"/>
  <c r="E28" i="2" s="1"/>
  <c r="E30" i="2" s="1"/>
  <c r="E32" i="2" s="1"/>
  <c r="C22" i="2"/>
  <c r="C28" i="2" s="1"/>
  <c r="C30" i="2" s="1"/>
  <c r="C32" i="2" s="1"/>
  <c r="E19" i="2"/>
  <c r="D19" i="2"/>
  <c r="D22" i="2" s="1"/>
  <c r="C19" i="2"/>
  <c r="C13" i="2"/>
  <c r="C12" i="2"/>
  <c r="D141" i="1"/>
  <c r="D143" i="1" s="1"/>
  <c r="C141" i="1"/>
  <c r="C143" i="1" s="1"/>
  <c r="C133" i="1"/>
  <c r="D130" i="1"/>
  <c r="C130" i="1"/>
  <c r="D121" i="1"/>
  <c r="C121" i="1"/>
  <c r="D118" i="1"/>
  <c r="C118" i="1"/>
  <c r="D111" i="1"/>
  <c r="D133" i="1" s="1"/>
  <c r="C111" i="1"/>
  <c r="D105" i="1"/>
  <c r="C105" i="1"/>
  <c r="D95" i="1"/>
  <c r="C95" i="1"/>
  <c r="D92" i="1"/>
  <c r="C92" i="1"/>
  <c r="D85" i="1"/>
  <c r="D108" i="1" s="1"/>
  <c r="C85" i="1"/>
  <c r="C108" i="1" s="1"/>
  <c r="C144" i="1" s="1"/>
  <c r="D77" i="1"/>
  <c r="C77" i="1"/>
  <c r="D65" i="1"/>
  <c r="C65" i="1"/>
  <c r="D61" i="1"/>
  <c r="C61" i="1"/>
  <c r="D50" i="1"/>
  <c r="D81" i="1" s="1"/>
  <c r="D82" i="1" s="1"/>
  <c r="C50" i="1"/>
  <c r="C81" i="1" s="1"/>
  <c r="D47" i="1"/>
  <c r="D44" i="1"/>
  <c r="C44" i="1"/>
  <c r="D36" i="1"/>
  <c r="C36" i="1"/>
  <c r="C47" i="1" s="1"/>
  <c r="D26" i="1"/>
  <c r="C26" i="1"/>
  <c r="D35" i="3" l="1"/>
  <c r="D84" i="3" s="1"/>
  <c r="D86" i="3" s="1"/>
  <c r="E35" i="3"/>
  <c r="E81" i="3"/>
  <c r="D144" i="1"/>
  <c r="C84" i="3"/>
  <c r="C86" i="3" s="1"/>
  <c r="D86" i="4"/>
  <c r="D55" i="4"/>
  <c r="D85" i="4" s="1"/>
  <c r="D87" i="4" s="1"/>
  <c r="E84" i="3"/>
  <c r="E86" i="3" s="1"/>
  <c r="F50" i="4"/>
  <c r="G86" i="4"/>
  <c r="G55" i="4"/>
  <c r="J86" i="4"/>
  <c r="J55" i="4"/>
  <c r="J85" i="4" s="1"/>
  <c r="J87" i="4" s="1"/>
  <c r="C82" i="1"/>
  <c r="D28" i="2"/>
  <c r="C53" i="2"/>
  <c r="C55" i="2" s="1"/>
  <c r="C33" i="2"/>
  <c r="C60" i="2" s="1"/>
  <c r="H86" i="4"/>
  <c r="H55" i="4"/>
  <c r="H85" i="4" s="1"/>
  <c r="H87" i="4" s="1"/>
  <c r="E53" i="2"/>
  <c r="E55" i="2" s="1"/>
  <c r="E33" i="2"/>
  <c r="E60" i="2" s="1"/>
  <c r="G56" i="4"/>
  <c r="I56" i="4" s="1"/>
  <c r="K56" i="4" s="1"/>
  <c r="C21" i="4"/>
  <c r="E55" i="4"/>
  <c r="E85" i="4" s="1"/>
  <c r="E87" i="4" s="1"/>
  <c r="C34" i="4"/>
  <c r="I34" i="4" s="1"/>
  <c r="K34" i="4" s="1"/>
  <c r="I58" i="4"/>
  <c r="K58" i="4" s="1"/>
  <c r="D35" i="2"/>
  <c r="I57" i="4"/>
  <c r="K57" i="4" s="1"/>
  <c r="G85" i="4" l="1"/>
  <c r="G87" i="4" s="1"/>
  <c r="F86" i="4"/>
  <c r="F55" i="4"/>
  <c r="F85" i="4" s="1"/>
  <c r="F87" i="4" s="1"/>
  <c r="D30" i="2"/>
  <c r="C50" i="4"/>
  <c r="I21" i="4"/>
  <c r="K21" i="4" s="1"/>
  <c r="C55" i="4" l="1"/>
  <c r="I50" i="4"/>
  <c r="K50" i="4" s="1"/>
  <c r="K86" i="4" s="1"/>
  <c r="C86" i="4"/>
  <c r="D32" i="2"/>
  <c r="D53" i="2" l="1"/>
  <c r="D55" i="2" s="1"/>
  <c r="D33" i="2"/>
  <c r="I55" i="4"/>
  <c r="K55" i="4" s="1"/>
  <c r="C85" i="4"/>
  <c r="I85" i="4" l="1"/>
  <c r="K85" i="4" s="1"/>
  <c r="K87" i="4" s="1"/>
  <c r="C87" i="4"/>
  <c r="D6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Ормаганбетова Айнур Муратовна</author>
  </authors>
  <commentList>
    <comment ref="A23" authorId="0" shapeId="0" xr:uid="{1E4C1C3C-4129-43FE-8858-6B7A1999C2DE}">
      <text>
        <r>
          <rPr>
            <b/>
            <sz val="9"/>
            <color indexed="81"/>
            <rFont val="Tahoma"/>
            <family val="2"/>
            <charset val="204"/>
          </rPr>
          <t>Ормаганбетова Айнур Муратовна:</t>
        </r>
        <r>
          <rPr>
            <sz val="9"/>
            <color indexed="81"/>
            <rFont val="Tahoma"/>
            <family val="2"/>
            <charset val="204"/>
          </rPr>
          <t xml:space="preserve">
Прошу всех обратить внимание на изменения Приказа МФ РК 665, теперь обесценение финансовых активов и обязательств должно отражаться как финансовые доходы и расходы. 
</t>
        </r>
        <r>
          <rPr>
            <b/>
            <sz val="9"/>
            <color indexed="81"/>
            <rFont val="Tahoma"/>
            <family val="2"/>
            <charset val="204"/>
          </rPr>
          <t>Диброва Ирина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26" authorId="0" shapeId="0" xr:uid="{02DAEED9-3850-4135-840B-51A4A276074D}">
      <text>
        <r>
          <rPr>
            <b/>
            <sz val="9"/>
            <color indexed="81"/>
            <rFont val="Tahoma"/>
            <family val="2"/>
            <charset val="204"/>
          </rPr>
          <t>Ормаганбетова Айнур Муратовна:</t>
        </r>
        <r>
          <rPr>
            <sz val="9"/>
            <color indexed="81"/>
            <rFont val="Tahoma"/>
            <family val="2"/>
            <charset val="204"/>
          </rPr>
          <t xml:space="preserve">
В прочих доходах и расходах должны отражаться обесценения нефинансовых активов
</t>
        </r>
      </text>
    </comment>
  </commentList>
</comments>
</file>

<file path=xl/sharedStrings.xml><?xml version="1.0" encoding="utf-8"?>
<sst xmlns="http://schemas.openxmlformats.org/spreadsheetml/2006/main" count="511" uniqueCount="398">
  <si>
    <t xml:space="preserve">Приложение 1 </t>
  </si>
  <si>
    <t>к приказу Министра финансов Республики Казахстан</t>
  </si>
  <si>
    <t>от 2 марта 2022 года № 241</t>
  </si>
  <si>
    <t>Приложение 2</t>
  </si>
  <si>
    <t>к приказу Министрества финансов Республики Казахстан</t>
  </si>
  <si>
    <t xml:space="preserve">от 28 июня 2017 года № 404 </t>
  </si>
  <si>
    <t>данные ячейки подлежат обязательному заполнению</t>
  </si>
  <si>
    <t>Форма 1</t>
  </si>
  <si>
    <t xml:space="preserve">Наименование организации </t>
  </si>
  <si>
    <t>АО "Ульбинский металлургический завод"</t>
  </si>
  <si>
    <t xml:space="preserve">Сведения о реорганизации </t>
  </si>
  <si>
    <t>свидетельство о гос. перерегистрации юрид. лица № 1725-1917-01-АО от 26.10.2004 г.</t>
  </si>
  <si>
    <t>Вид деятельности организации</t>
  </si>
  <si>
    <t>промышленность</t>
  </si>
  <si>
    <t>Организационно-правовая форма</t>
  </si>
  <si>
    <t>Акционерное общество</t>
  </si>
  <si>
    <t>Форма отчетности</t>
  </si>
  <si>
    <t>консолидированная</t>
  </si>
  <si>
    <t xml:space="preserve">Среднегодовая численность работников                      </t>
  </si>
  <si>
    <t>Субъект предпринимательства</t>
  </si>
  <si>
    <t>крупного</t>
  </si>
  <si>
    <t xml:space="preserve">Юридический адрес организации </t>
  </si>
  <si>
    <t>Республика Казахстан, г. Усть-Каменогорск, пр. Абая, 102</t>
  </si>
  <si>
    <t>Консолидированный бухгалтерский баланс</t>
  </si>
  <si>
    <t>по состоянию на</t>
  </si>
  <si>
    <t>тыс.тенге</t>
  </si>
  <si>
    <t>Активы</t>
  </si>
  <si>
    <t>Код строки</t>
  </si>
  <si>
    <t>На конец отчетного периода</t>
  </si>
  <si>
    <t>На начало отчетного периода</t>
  </si>
  <si>
    <t>I. Краткосрочные активы:</t>
  </si>
  <si>
    <t>Денежные средства и их эквиваленты</t>
  </si>
  <si>
    <t>010</t>
  </si>
  <si>
    <t>Краткосрочные финансовые активы, оцениваемые по амортизированной стоимости</t>
  </si>
  <si>
    <t>011</t>
  </si>
  <si>
    <t xml:space="preserve">    Депозиты (от 3-х до 12 месяцев, не ЛФ)</t>
  </si>
  <si>
    <t xml:space="preserve">    Прочие денежные средства, ограниченные в использовании</t>
  </si>
  <si>
    <t xml:space="preserve">    Займы выданные и дебиторская задолженность по финансовой аренде - текущая часть</t>
  </si>
  <si>
    <t xml:space="preserve">    Задолженность работников (в т.ч. ссуды)</t>
  </si>
  <si>
    <t xml:space="preserve">    Прочие финансовые активы </t>
  </si>
  <si>
    <t>Краткосрочные финансовые активы, оцениваемые по справедливой стоимости через прочий совокупный доход</t>
  </si>
  <si>
    <t>012</t>
  </si>
  <si>
    <t>Краткосрочные финансовые активы, учитываемые по справедливой стоимости через прибыли и убытки</t>
  </si>
  <si>
    <t>013</t>
  </si>
  <si>
    <t>Краткосрочные производные финансовые инструменты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</si>
  <si>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</si>
  <si>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</si>
  <si>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</si>
  <si>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</si>
  <si>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</si>
  <si>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Торговая дебиторская задолженность</t>
  </si>
  <si>
    <t>Прочая дебиторская задолженность</t>
  </si>
  <si>
    <t>Краткосрочная дебиторская задолженность по аренде</t>
  </si>
  <si>
    <t>017</t>
  </si>
  <si>
    <t>Краткосрочные активы по договорам с покупателями</t>
  </si>
  <si>
    <t>018</t>
  </si>
  <si>
    <t>Текущий подоходный налог</t>
  </si>
  <si>
    <t>019</t>
  </si>
  <si>
    <t>Запасы</t>
  </si>
  <si>
    <t>020</t>
  </si>
  <si>
    <t>Биологические активы</t>
  </si>
  <si>
    <t>021</t>
  </si>
  <si>
    <t>Прочие краткосрочные активы</t>
  </si>
  <si>
    <t>022</t>
  </si>
  <si>
    <t xml:space="preserve">     прочие краткосрочные активы</t>
  </si>
  <si>
    <t xml:space="preserve">     налоги</t>
  </si>
  <si>
    <t>Итого краткосрочных активов (сумма строк с 010 по 022)</t>
  </si>
  <si>
    <t>Активы (или выбывающие группы), предназначенные для продажи</t>
  </si>
  <si>
    <t>II.Долгосрочные активы</t>
  </si>
  <si>
    <t>Долгосрочные финансовые активы, оцениваемые по амортизированной стоимости</t>
  </si>
  <si>
    <t xml:space="preserve">    Депозиты (более года, не ЛФ)</t>
  </si>
  <si>
    <t xml:space="preserve">    Денежные средства, ограниченные в использовании (Депозиты ЛФ)</t>
  </si>
  <si>
    <t xml:space="preserve">    Займы выданные и дебиторская задолженность по финансовой аренде - долгосрочная часть</t>
  </si>
  <si>
    <t xml:space="preserve">    Прочие финансовые инструменты </t>
  </si>
  <si>
    <t>Долгосрочные финансовые активы, оцениваемые по справедливой стоимости через прочий совокупный доход</t>
  </si>
  <si>
    <t>Долгосрочные финансовые активы, учитываемые по справедливой стоимости через прибыли и убытки</t>
  </si>
  <si>
    <t>Долгосрочные производные финансовые инструменты</t>
  </si>
  <si>
    <t>Инвестиции, учитываемые по первоначальной стоимости (ДО)</t>
  </si>
  <si>
    <t>Инвестиции, учитываемые методом долевого участия</t>
  </si>
  <si>
    <t>инвестиции в Ассоциированные организации</t>
  </si>
  <si>
    <t>инвестиции в Совместные предприятия</t>
  </si>
  <si>
    <t>Прочие долгосрочные финансовые активы</t>
  </si>
  <si>
    <t>Долгосрочная торговая и прочая дебиторская задолженность</t>
  </si>
  <si>
    <t>Долгосрочная дебиторская задолженность по аренде</t>
  </si>
  <si>
    <t>Долгосрочные активы по договорам с покупателями</t>
  </si>
  <si>
    <t>Инвестиционное имущество</t>
  </si>
  <si>
    <t>Основные средства</t>
  </si>
  <si>
    <t>Актив в форме права пользования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</si>
  <si>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</si>
  <si>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</si>
  <si>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</si>
  <si>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</si>
  <si>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Незавершенное строительство</t>
  </si>
  <si>
    <t>налоги</t>
  </si>
  <si>
    <t>Итого долгосрочных активов (сумма строк с 110 по 127)</t>
  </si>
  <si>
    <t>Баланс ( строка 100 + строка 101 + строка 200)</t>
  </si>
  <si>
    <t>Обязательства и капитал</t>
  </si>
  <si>
    <t xml:space="preserve">III. Краткосрочные обязательства </t>
  </si>
  <si>
    <t>Краткосрочные финансовые обязательства, оцениваемые по амортизированной стоимости</t>
  </si>
  <si>
    <t>займы</t>
  </si>
  <si>
    <t>Обязательства по финансовой аренде (с 1 января 2019 года Обязательства по аренде)</t>
  </si>
  <si>
    <t>облигации</t>
  </si>
  <si>
    <t>прочие финансовые обязательства (ранее стр.222)</t>
  </si>
  <si>
    <t>Краткосрочные финансовые обязательства, оцениваемые по справедливой стоимости через прибыль или убыток</t>
  </si>
  <si>
    <t>Прочие краткосрочные финансовые обязательства</t>
  </si>
  <si>
    <t>Исторические затраты</t>
  </si>
  <si>
    <t>Прочие финансовые обязательства</t>
  </si>
  <si>
    <t>Краткосрочная торговая и прочая кредиторская задолженность</t>
  </si>
  <si>
    <t>Торговая кредиторская задолженность</t>
  </si>
  <si>
    <t>Прочая кредиторская задолженность</t>
  </si>
  <si>
    <t>Краткосрочные оценочные обязательства</t>
  </si>
  <si>
    <t>Текущие налоговые обязательства по подоходному налогу</t>
  </si>
  <si>
    <t>Вознаграждения работникам</t>
  </si>
  <si>
    <t>Краткосрочная задолженность по аренде</t>
  </si>
  <si>
    <t>Краткосрочные обязательства по договорам покупателями</t>
  </si>
  <si>
    <t>Государственные субсидии</t>
  </si>
  <si>
    <t>Дивиденды к оплате</t>
  </si>
  <si>
    <t>Прочие краткосрочные обязательства</t>
  </si>
  <si>
    <t xml:space="preserve">     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</si>
  <si>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</si>
  <si>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</si>
  <si>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</si>
  <si>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Долгосрочные финансовые обязательства, оцениваемые по амортизированной стоимости</t>
  </si>
  <si>
    <t>прочие финансовые обязательства (ранее стр.321)</t>
  </si>
  <si>
    <t>Долгосрочные финансовые обязательства, оцениваемые по справедливой стоимости через прибыль или убыток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</si>
  <si>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</si>
  <si>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</si>
  <si>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оценочные обязательства</t>
  </si>
  <si>
    <t>Отложенные налоговые обязательства</t>
  </si>
  <si>
    <t>Долгосрочная задолженность по аренде</t>
  </si>
  <si>
    <t>Долгосрочные обязательства по договорам с покупателями</t>
  </si>
  <si>
    <t>Прочие долгосрочные обязательства</t>
  </si>
  <si>
    <t xml:space="preserve">     прочие долгосрочные обязательства</t>
  </si>
  <si>
    <t xml:space="preserve">Итого долгосрочных обязательств (сумма строк с 310 по 316) </t>
  </si>
  <si>
    <t>V. Капитал</t>
  </si>
  <si>
    <t>Уставный (акционерный )капитал</t>
  </si>
  <si>
    <t>Эмиссионный доход</t>
  </si>
  <si>
    <t>Выкупленные собственные долевые инструменты</t>
  </si>
  <si>
    <t>Компоненты прочего совокупного дохода</t>
  </si>
  <si>
    <t>Нераспределенная прибыль (непокрытый убыток)</t>
  </si>
  <si>
    <t>Прочий капитал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</si>
  <si>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</si>
  <si>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</si>
  <si>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</si>
  <si>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 + строка 301 + строка 400 + строка 500)</t>
  </si>
  <si>
    <t>(подпись)</t>
  </si>
  <si>
    <t xml:space="preserve">Главный бухгалтер  </t>
  </si>
  <si>
    <t>Оразбекова Динара Тлеукеновна</t>
  </si>
  <si>
    <t>Место печати</t>
  </si>
  <si>
    <t xml:space="preserve">Приложение 2 </t>
  </si>
  <si>
    <t>Приложение 3</t>
  </si>
  <si>
    <t>Форма 2</t>
  </si>
  <si>
    <t>Консолидированный отчет о прибылях и убытках</t>
  </si>
  <si>
    <t>Наименование организации</t>
  </si>
  <si>
    <t xml:space="preserve">за период, заканчивающийся </t>
  </si>
  <si>
    <t>Наименование показателей</t>
  </si>
  <si>
    <t>План</t>
  </si>
  <si>
    <t>За отчетный период</t>
  </si>
  <si>
    <t>За предыдущий период</t>
  </si>
  <si>
    <t>Выручка от реализации товаров, работ и услуг</t>
  </si>
  <si>
    <t>Себестоимость реализованных товаров и услуг</t>
  </si>
  <si>
    <t>Валовая прибыль (строка 010 - строка 011)</t>
  </si>
  <si>
    <t>Расходы по реализации</t>
  </si>
  <si>
    <t>Административные расходы</t>
  </si>
  <si>
    <t>Итого операционная прибыль (убыток) (+/- строки с 012 по 016)</t>
  </si>
  <si>
    <t>Финансовые доходы</t>
  </si>
  <si>
    <t>Финансовые расходы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</si>
  <si>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</si>
  <si>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</si>
  <si>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доходы</t>
  </si>
  <si>
    <t>024</t>
  </si>
  <si>
    <t>Прочие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</si>
  <si>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</si>
  <si>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</si>
  <si>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</si>
  <si>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101</t>
  </si>
  <si>
    <t>Прибыль (убыток) после налогообложения от продолжающейся деятельности ( строка 100 - строка 101)</t>
  </si>
  <si>
    <t>200</t>
  </si>
  <si>
    <t>Прибыль (убыток) после налогообложения от прекращенной деятельности</t>
  </si>
  <si>
    <t>201</t>
  </si>
  <si>
    <t>Прибыль за год (строка 200 + строка 201) относимая на:</t>
  </si>
  <si>
    <t xml:space="preserve">собственников материнской организации </t>
  </si>
  <si>
    <t>долю неконтролирующих собственников</t>
  </si>
  <si>
    <t>Прочий совокупный доход, всего (сумма 420 и 440):</t>
  </si>
  <si>
    <t>в том числе:</t>
  </si>
  <si>
    <t>переоценка долговых финансовых инструментов, оцениваемых по справедливой стоимости через прочий совокупный доход</t>
  </si>
  <si>
    <t>доля в прочем совокупном доходе (убытке) ассоциированных организаций и совместной деятельности, учитываемых по методу долевого участия</t>
  </si>
  <si>
    <t>411</t>
  </si>
  <si>
    <t xml:space="preserve">Эффект изменения в ставке подоходного налога на отсроченный налог </t>
  </si>
  <si>
    <t>412</t>
  </si>
  <si>
    <t>Хеджирование денежных потоков</t>
  </si>
  <si>
    <t>413</t>
  </si>
  <si>
    <t>Курсовая разница по инвестициям в зарубежные организации</t>
  </si>
  <si>
    <t>414</t>
  </si>
  <si>
    <t>Хеджирование чистых инвестиций в зарубежные операции</t>
  </si>
  <si>
    <t>415</t>
  </si>
  <si>
    <t>прочие компоненты прочего совокупного дохода</t>
  </si>
  <si>
    <t>416</t>
  </si>
  <si>
    <t>корректировка при реклассификации в составе прибыли (убытка)</t>
  </si>
  <si>
    <t>417</t>
  </si>
  <si>
    <t>налоговый эффект компонентов прочего совокупного дохода</t>
  </si>
  <si>
    <t>418</t>
  </si>
  <si>
    <t>Итого прочая совокупный доход, подлежащий реклассификации в доходы или расходы в последующие периоды (за вычетом налога на прибыль) (сумма строк с 410 по 418)</t>
  </si>
  <si>
    <t>420</t>
  </si>
  <si>
    <t>переоценка основных средств и нематериальных активов</t>
  </si>
  <si>
    <t>431</t>
  </si>
  <si>
    <t>432</t>
  </si>
  <si>
    <t>Актуарные прибыли (убытки) по пенсионным обязательствам</t>
  </si>
  <si>
    <t>433</t>
  </si>
  <si>
    <t>434</t>
  </si>
  <si>
    <t>переоценка долевых финансовых инструментов, оцениваемых по справедливой стоимости через прочий совокупный доход</t>
  </si>
  <si>
    <t>435</t>
  </si>
  <si>
    <t>Итого прочий совокупный доход, не подлежащий реклассификации в доходы или расходы в последующие периоды (за вычетом налога на прибыль) (сумма строк с 431 по 435)</t>
  </si>
  <si>
    <t>440</t>
  </si>
  <si>
    <t xml:space="preserve">Общий совокупный доход (строка 300 + строка 400)
</t>
  </si>
  <si>
    <t>Общая совокупная прибыль относимая на:</t>
  </si>
  <si>
    <t>доля контролирующих собственников</t>
  </si>
  <si>
    <t>Прибыль на акцию:</t>
  </si>
  <si>
    <t>600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</si>
  <si>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</si>
  <si>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</si>
  <si>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</si>
  <si>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</si>
  <si>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________________________________</t>
  </si>
  <si>
    <t xml:space="preserve">Приложение 3 </t>
  </si>
  <si>
    <t xml:space="preserve">                           Приложение №4</t>
  </si>
  <si>
    <t xml:space="preserve">          к приказу Министра финансов Республики Казахстан</t>
  </si>
  <si>
    <t xml:space="preserve">                  </t>
  </si>
  <si>
    <t xml:space="preserve">                </t>
  </si>
  <si>
    <t xml:space="preserve">            от 28 июня 2017 года № 404</t>
  </si>
  <si>
    <t>Форма</t>
  </si>
  <si>
    <t xml:space="preserve">Консолидированный отчет о движении денежных средств  </t>
  </si>
  <si>
    <t>отчетный период 2022 год</t>
  </si>
  <si>
    <t>(прямой метод)</t>
  </si>
  <si>
    <t>в тысячах тенге</t>
  </si>
  <si>
    <t xml:space="preserve">                              НАИМЕНОВАНИЕ ПОКАЗАТЕЛЕЙ</t>
  </si>
  <si>
    <t>Код стр.</t>
  </si>
  <si>
    <t>План                               за отчетный период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</si>
  <si>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</si>
  <si>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</si>
  <si>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 xml:space="preserve">     в том числе:</t>
  </si>
  <si>
    <t xml:space="preserve">          реализация товаров и услуг</t>
  </si>
  <si>
    <t xml:space="preserve">          прочая выручка</t>
  </si>
  <si>
    <t xml:space="preserve">          авансы полученные от покупателей, заказчиков</t>
  </si>
  <si>
    <t xml:space="preserve">          поступления по договорам страхования</t>
  </si>
  <si>
    <t xml:space="preserve">          полученные вознаграждения</t>
  </si>
  <si>
    <t xml:space="preserve">          прочие поступления</t>
  </si>
  <si>
    <t>2. Выбытие денежных средств, всего (сумма строк с 021 по 027)</t>
  </si>
  <si>
    <t xml:space="preserve">          платежи поставщикам за товары и услуги</t>
  </si>
  <si>
    <t xml:space="preserve">          авансы выданные поставщикам товаров и услуг</t>
  </si>
  <si>
    <t xml:space="preserve">          выплаты по оплате труда</t>
  </si>
  <si>
    <t xml:space="preserve">          выплата вознаграждения </t>
  </si>
  <si>
    <t xml:space="preserve">          выплаты по договорам страхования</t>
  </si>
  <si>
    <t xml:space="preserve">          подоходный налог и другие платежи в бюджет</t>
  </si>
  <si>
    <t xml:space="preserve">          прочие выплаты</t>
  </si>
  <si>
    <t>3. Чистая сумма денежных средств операционной деятельности (стр.010-стр.020)</t>
  </si>
  <si>
    <t>II. Движение денежных средств от инвестиционной деятельности</t>
  </si>
  <si>
    <t>1. Поступление денежных средств, всего (сумма строк с 041 по 052)</t>
  </si>
  <si>
    <t xml:space="preserve">          реализация основных средств </t>
  </si>
  <si>
    <t xml:space="preserve">          реализация нематериальных активов</t>
  </si>
  <si>
    <t xml:space="preserve">          реализация других долгосрочных активов</t>
  </si>
  <si>
    <t xml:space="preserve">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</si>
  <si>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реализация долговых инструментов других организаций</t>
  </si>
  <si>
    <t xml:space="preserve">          возмещение при потере контроля над дочерними организациями</t>
  </si>
  <si>
    <t xml:space="preserve">          изъятие денежных вкладов</t>
  </si>
  <si>
    <t xml:space="preserve">          реализация прочих финансовых активов</t>
  </si>
  <si>
    <t xml:space="preserve">          фьючерсные и форвардные контракты, опционы и свопы</t>
  </si>
  <si>
    <t xml:space="preserve">          полученные дивиденды</t>
  </si>
  <si>
    <t xml:space="preserve">          полученные вознаграждения </t>
  </si>
  <si>
    <t>2. Выбытие денежных средств, всего (сумма строк с 061 по 073)</t>
  </si>
  <si>
    <t xml:space="preserve">          приобретение основных средств</t>
  </si>
  <si>
    <t xml:space="preserve">          приобретение нематериальных активов</t>
  </si>
  <si>
    <t xml:space="preserve">          приобретение других долгосрочных активов</t>
  </si>
  <si>
    <t xml:space="preserve">          приобретение долевых инструментов других организаций (кроме дочерних) и долей участия в совместном предпринимательстве </t>
  </si>
  <si>
    <t xml:space="preserve">          приобретение долговых инструментов других организаций</t>
  </si>
  <si>
    <t xml:space="preserve">          приобретение контроля над дочерними организациями</t>
  </si>
  <si>
    <t xml:space="preserve">          размещение денежных вкладов</t>
  </si>
  <si>
    <t xml:space="preserve">          выплата вознаграждения</t>
  </si>
  <si>
    <t xml:space="preserve">          приобретение прочих финансовых активов</t>
  </si>
  <si>
    <t xml:space="preserve">          предоставление займов</t>
  </si>
  <si>
    <t xml:space="preserve">          инвестиции в ассоциированные и дочерние организации</t>
  </si>
  <si>
    <t>3. Чистая сумма денежных средств от инвестиционной деятельности (стр.040-стр.060)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</si>
  <si>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</si>
  <si>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</si>
  <si>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 xml:space="preserve">          эмиссия акций и других финансовых инструментов</t>
  </si>
  <si>
    <t xml:space="preserve">          получение займов</t>
  </si>
  <si>
    <t>2. Выбытие денежных средств, всего (сумма строк с 101 по 105)</t>
  </si>
  <si>
    <t xml:space="preserve">          погашение займов</t>
  </si>
  <si>
    <t xml:space="preserve">          выплата дивидендов</t>
  </si>
  <si>
    <t xml:space="preserve">          выплаты собственникам по акциям организации</t>
  </si>
  <si>
    <t xml:space="preserve">          прочие выбытия</t>
  </si>
  <si>
    <t>3. Чистая сумма денежных средств от финансовой деятельности (стр.090-стр.100)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</si>
  <si>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</si>
  <si>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</si>
  <si>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6. Увеличение(+)/уменьшение(-) денег (стр030+-стр080+-стр110+-стр120+-стр130)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</si>
  <si>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</si>
  <si>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</si>
  <si>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Приложение 5</t>
  </si>
  <si>
    <t xml:space="preserve">                           Приложение №6</t>
  </si>
  <si>
    <t>Форма 4</t>
  </si>
  <si>
    <t>Консолидированный отчет об изменениях в капитале</t>
  </si>
  <si>
    <t>за период, заканчивающийся</t>
  </si>
  <si>
    <t>Наименование компонентов</t>
  </si>
  <si>
    <t>Капитал материнской организации</t>
  </si>
  <si>
    <t>Итого</t>
  </si>
  <si>
    <t>Доля неконтро-лирующих собственников</t>
  </si>
  <si>
    <t>Итого капитал</t>
  </si>
  <si>
    <t>Уставный (акционерный) капитал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</si>
  <si>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</si>
  <si>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</si>
  <si>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</si>
  <si>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 +/- строка 011)</t>
  </si>
  <si>
    <t>100</t>
  </si>
  <si>
    <t>Общий совокупный доход, всего(строка 210 + строка 220):</t>
  </si>
  <si>
    <t>Прибыль (убыток) за год</t>
  </si>
  <si>
    <t>210</t>
  </si>
  <si>
    <t>Прочий совокупный доход, всего (сумма строк с 221 по 229):</t>
  </si>
  <si>
    <t>220</t>
  </si>
  <si>
    <t>переоценка долговых финансовых инструментов, оцениваемых по справедливой стоимости через прочий совокупный доход (за минусом налогового эффекта)</t>
  </si>
  <si>
    <t>221</t>
  </si>
  <si>
    <t>переоценка долевых финансовых инструментов, оцениваемых по справедливой стоимости через прочий совокупный доход (за минусом налогового эффекта)</t>
  </si>
  <si>
    <t>222</t>
  </si>
  <si>
    <t>переоценка основных средств и нематериальных активов (за минусом налогового эффекта)</t>
  </si>
  <si>
    <t>223</t>
  </si>
  <si>
    <t>224</t>
  </si>
  <si>
    <t>225</t>
  </si>
  <si>
    <t>226</t>
  </si>
  <si>
    <t>Хеджирование денежных потоков (за минусом налогового эффекта)</t>
  </si>
  <si>
    <t>227</t>
  </si>
  <si>
    <t>хеджирование чистых инвестиций в зарубежные операции</t>
  </si>
  <si>
    <t>228</t>
  </si>
  <si>
    <t xml:space="preserve">курсовая разница по инвестициям в зарубежные
организации
</t>
  </si>
  <si>
    <t>229</t>
  </si>
  <si>
    <t>Операции с собственниками, всего (сумма строк с 310 по 318):</t>
  </si>
  <si>
    <t>300</t>
  </si>
  <si>
    <t>Вознаграждения работников акциями:</t>
  </si>
  <si>
    <t>310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</si>
  <si>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</si>
  <si>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</si>
  <si>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</si>
  <si>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</si>
  <si>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311</t>
  </si>
  <si>
    <t>Выпуск собственных долевых инструментов (акций)</t>
  </si>
  <si>
    <t>312</t>
  </si>
  <si>
    <t>Выпуск долевых инструментов связанный с объединением бизнеса</t>
  </si>
  <si>
    <t>313</t>
  </si>
  <si>
    <t>Долевой компонент конвертируемых инструментов ( за минусом налогового эффекта)</t>
  </si>
  <si>
    <t>314</t>
  </si>
  <si>
    <t>Выплата дивидендов</t>
  </si>
  <si>
    <t>315</t>
  </si>
  <si>
    <t>Прочие распределения в пользу собственников</t>
  </si>
  <si>
    <t>316</t>
  </si>
  <si>
    <t>Прочие операции с собственниками</t>
  </si>
  <si>
    <t>317</t>
  </si>
  <si>
    <t>Изменения в доле участия в дочерних организациях, не приводящей к потере контроля</t>
  </si>
  <si>
    <t>318</t>
  </si>
  <si>
    <t>Прочие операции</t>
  </si>
  <si>
    <t>319</t>
  </si>
  <si>
    <t>Сальдо на 1 января отчетного года ( строка 100 + строка 200 + строка 300+ строка 319)</t>
  </si>
  <si>
    <t>400</t>
  </si>
  <si>
    <t>Изменения в учетной политике</t>
  </si>
  <si>
    <t>401</t>
  </si>
  <si>
    <t>Корректировка начального сальдо (МСФО 15)</t>
  </si>
  <si>
    <t>Корректировка начального сальдо (МСФО 9)</t>
  </si>
  <si>
    <t>Корректировка начального сальдо (МСФО 16)</t>
  </si>
  <si>
    <t>Пересчитанное сальдо (строка 400 +/- строка 401)</t>
  </si>
  <si>
    <t>500</t>
  </si>
  <si>
    <t>Общий совокупный доход, всего (строка 610 + строка 620):</t>
  </si>
  <si>
    <t>610</t>
  </si>
  <si>
    <t>Прочий совокупный доход, всего (сумма строк с 621 по 629):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</si>
  <si>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</si>
  <si>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</si>
  <si>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</si>
  <si>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</si>
  <si>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</si>
  <si>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</si>
  <si>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</si>
  <si>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</si>
  <si>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</si>
  <si>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курсовая разница по инвестициям в зарубежные организации</t>
  </si>
  <si>
    <t>629</t>
  </si>
  <si>
    <t>Операции с собственниками, всего (сумма строк с 710 по 718):</t>
  </si>
  <si>
    <t>700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</si>
  <si>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</si>
  <si>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</si>
  <si>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</si>
  <si>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</si>
  <si>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</si>
  <si>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</si>
  <si>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</si>
  <si>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</si>
  <si>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</si>
  <si>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</si>
  <si>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Сальдо на 31 декабря отчетного года (строка 500 + строка 600 + строка 700 + строка 719)</t>
  </si>
  <si>
    <t>контроль с Ф1 на начало отчетного периода</t>
  </si>
  <si>
    <t>контроль с Ф1 на конец отчетного периода</t>
  </si>
  <si>
    <t xml:space="preserve">Председатель Правления </t>
  </si>
  <si>
    <t>Бежецкий Сергей Владимирович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</si>
</sst>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* #,##0.00_);_([$€-2]* \(#,##0.00\);_([$€-2]* &quot;-&quot;??_)"/>
    <numFmt numFmtId="165" formatCode="_-* #,##0_р_._-;\-* #,##0_р_._-;_-* &quot;-&quot;??_р_._-;_-@_-"/>
    <numFmt numFmtId="166" formatCode="_(* #,##0_);_(* \(#,##0\);_(* &quot;-&quot;_);_(@_)"/>
    <numFmt numFmtId="167" formatCode="_(* #,##0.000_);_(* \(#,##0.000\);_(* &quot;-&quot;_);_(@_)"/>
    <numFmt numFmtId="168" formatCode="_-* #,##0.00_р_._-;\-* #,##0.00_р_._-;_-* &quot;-&quot;??_р_._-;_-@_-"/>
    <numFmt numFmtId="169" formatCode="000"/>
  </numFmts>
  <fonts count="3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10"/>
      <color indexed="10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i/>
      <sz val="10"/>
      <name val="Arial"/>
      <family val="2"/>
      <charset val="204"/>
    </font>
    <font>
      <i/>
      <sz val="8"/>
      <color rgb="FFFF000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10"/>
      <name val="Arial Cyr"/>
      <family val="2"/>
      <charset val="204"/>
    </font>
    <font>
      <b/>
      <sz val="9"/>
      <name val="Arial"/>
      <family val="2"/>
      <charset val="204"/>
    </font>
    <font>
      <b/>
      <sz val="9"/>
      <name val="Times New Roman"/>
      <family val="1"/>
      <charset val="204"/>
    </font>
    <font>
      <sz val="9"/>
      <color indexed="8"/>
      <name val="Arial"/>
      <family val="2"/>
      <charset val="204"/>
    </font>
    <font>
      <sz val="9"/>
      <color indexed="10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</font>
    <font>
      <b/>
      <sz val="9"/>
      <color indexed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8" fontId="1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</cellStyleXfs>
  <cellXfs count="280">
    <xf numFmtId="0" fontId="0" fillId="0" borderId="0" xfId="0"/>
    <xf numFmtId="164" fontId="2" fillId="0" borderId="0" xfId="2" applyFont="1" applyAlignment="1">
      <alignment vertical="top" wrapText="1"/>
    </xf>
    <xf numFmtId="164" fontId="2" fillId="0" borderId="0" xfId="2" applyFont="1"/>
    <xf numFmtId="49" fontId="3" fillId="0" borderId="0" xfId="2" applyNumberFormat="1" applyFont="1" applyProtection="1">
      <protection locked="0"/>
    </xf>
    <xf numFmtId="164" fontId="1" fillId="0" borderId="0" xfId="2" applyFont="1" applyAlignment="1">
      <alignment horizontal="right"/>
    </xf>
    <xf numFmtId="165" fontId="3" fillId="0" borderId="0" xfId="2" applyNumberFormat="1" applyFont="1" applyFill="1"/>
    <xf numFmtId="164" fontId="3" fillId="0" borderId="0" xfId="2" applyFont="1" applyFill="1"/>
    <xf numFmtId="164" fontId="3" fillId="0" borderId="0" xfId="2" applyFont="1"/>
    <xf numFmtId="164" fontId="3" fillId="0" borderId="0" xfId="2" applyFont="1" applyAlignment="1">
      <alignment vertical="top" wrapText="1"/>
    </xf>
    <xf numFmtId="164" fontId="3" fillId="0" borderId="0" xfId="2" applyFont="1" applyAlignment="1" applyProtection="1">
      <alignment horizontal="right"/>
      <protection locked="0"/>
    </xf>
    <xf numFmtId="165" fontId="3" fillId="0" borderId="0" xfId="2" applyNumberFormat="1" applyFont="1" applyAlignment="1" applyProtection="1">
      <alignment horizontal="right"/>
      <protection locked="0"/>
    </xf>
    <xf numFmtId="49" fontId="2" fillId="0" borderId="0" xfId="2" applyNumberFormat="1" applyFont="1" applyProtection="1">
      <protection locked="0"/>
    </xf>
    <xf numFmtId="164" fontId="1" fillId="0" borderId="0" xfId="2" applyAlignment="1">
      <alignment horizontal="right"/>
    </xf>
    <xf numFmtId="165" fontId="4" fillId="0" borderId="0" xfId="2" applyNumberFormat="1" applyFont="1"/>
    <xf numFmtId="164" fontId="5" fillId="0" borderId="0" xfId="2" applyFont="1" applyAlignment="1" applyProtection="1">
      <alignment horizontal="right"/>
      <protection locked="0"/>
    </xf>
    <xf numFmtId="164" fontId="3" fillId="0" borderId="0" xfId="3" applyFont="1" applyAlignment="1">
      <alignment vertical="top" wrapText="1"/>
    </xf>
    <xf numFmtId="165" fontId="3" fillId="0" borderId="0" xfId="2" applyNumberFormat="1" applyFont="1" applyProtection="1">
      <protection locked="0"/>
    </xf>
    <xf numFmtId="165" fontId="2" fillId="0" borderId="0" xfId="2" applyNumberFormat="1" applyFont="1" applyProtection="1">
      <protection locked="0"/>
    </xf>
    <xf numFmtId="1" fontId="3" fillId="0" borderId="0" xfId="3" applyNumberFormat="1" applyFont="1" applyAlignment="1">
      <alignment horizontal="left" vertical="top" wrapText="1"/>
    </xf>
    <xf numFmtId="164" fontId="2" fillId="0" borderId="0" xfId="2" applyFont="1" applyProtection="1">
      <protection locked="0"/>
    </xf>
    <xf numFmtId="0" fontId="6" fillId="0" borderId="0" xfId="2" applyNumberFormat="1" applyFont="1" applyAlignment="1">
      <alignment horizontal="right" vertical="top" wrapText="1"/>
    </xf>
    <xf numFmtId="0" fontId="6" fillId="0" borderId="0" xfId="2" applyNumberFormat="1" applyFont="1" applyAlignment="1" applyProtection="1">
      <alignment vertical="top" wrapText="1"/>
      <protection locked="0"/>
    </xf>
    <xf numFmtId="0" fontId="7" fillId="0" borderId="0" xfId="2" applyNumberFormat="1" applyFont="1" applyAlignment="1">
      <alignment horizontal="right" vertical="top" wrapText="1"/>
    </xf>
    <xf numFmtId="0" fontId="7" fillId="0" borderId="0" xfId="2" applyNumberFormat="1" applyFont="1" applyProtection="1">
      <protection locked="0"/>
    </xf>
    <xf numFmtId="14" fontId="2" fillId="0" borderId="0" xfId="2" applyNumberFormat="1" applyFont="1" applyBorder="1" applyProtection="1">
      <protection locked="0"/>
    </xf>
    <xf numFmtId="0" fontId="3" fillId="0" borderId="0" xfId="2" applyNumberFormat="1" applyFont="1" applyAlignment="1" applyProtection="1">
      <alignment vertical="top" wrapText="1"/>
      <protection locked="0"/>
    </xf>
    <xf numFmtId="0" fontId="2" fillId="0" borderId="1" xfId="2" applyNumberFormat="1" applyFont="1" applyBorder="1" applyProtection="1">
      <protection locked="0"/>
    </xf>
    <xf numFmtId="0" fontId="2" fillId="0" borderId="1" xfId="2" applyNumberFormat="1" applyFont="1" applyBorder="1"/>
    <xf numFmtId="0" fontId="2" fillId="0" borderId="2" xfId="2" applyNumberFormat="1" applyFont="1" applyBorder="1" applyAlignment="1">
      <alignment horizontal="center" vertical="center" wrapText="1"/>
    </xf>
    <xf numFmtId="165" fontId="4" fillId="0" borderId="0" xfId="2" applyNumberFormat="1" applyFont="1" applyAlignment="1">
      <alignment horizontal="center" vertical="center"/>
    </xf>
    <xf numFmtId="164" fontId="3" fillId="0" borderId="0" xfId="2" applyFont="1" applyAlignment="1">
      <alignment horizontal="center" vertical="center"/>
    </xf>
    <xf numFmtId="0" fontId="2" fillId="0" borderId="3" xfId="2" applyNumberFormat="1" applyFont="1" applyBorder="1" applyAlignment="1">
      <alignment horizontal="center" vertical="center" wrapText="1"/>
    </xf>
    <xf numFmtId="0" fontId="7" fillId="0" borderId="4" xfId="2" applyNumberFormat="1" applyFont="1" applyBorder="1" applyAlignment="1">
      <alignment vertical="top" wrapText="1"/>
    </xf>
    <xf numFmtId="0" fontId="7" fillId="0" borderId="4" xfId="2" applyNumberFormat="1" applyFont="1" applyBorder="1"/>
    <xf numFmtId="166" fontId="7" fillId="0" borderId="4" xfId="2" applyNumberFormat="1" applyFont="1" applyBorder="1" applyAlignment="1" applyProtection="1">
      <alignment horizontal="right"/>
      <protection locked="0"/>
    </xf>
    <xf numFmtId="165" fontId="8" fillId="0" borderId="0" xfId="2" applyNumberFormat="1" applyFont="1"/>
    <xf numFmtId="164" fontId="6" fillId="0" borderId="0" xfId="2" applyFont="1"/>
    <xf numFmtId="0" fontId="2" fillId="0" borderId="4" xfId="2" applyNumberFormat="1" applyFont="1" applyBorder="1" applyAlignment="1">
      <alignment vertical="top" wrapText="1"/>
    </xf>
    <xf numFmtId="0" fontId="2" fillId="0" borderId="4" xfId="2" applyNumberFormat="1" applyFont="1" applyBorder="1" applyAlignment="1">
      <alignment horizontal="center"/>
    </xf>
    <xf numFmtId="166" fontId="2" fillId="0" borderId="4" xfId="2" applyNumberFormat="1" applyFont="1" applyBorder="1" applyAlignment="1" applyProtection="1">
      <alignment horizontal="right" wrapText="1"/>
      <protection locked="0"/>
    </xf>
    <xf numFmtId="166" fontId="2" fillId="0" borderId="4" xfId="2" applyNumberFormat="1" applyFont="1" applyBorder="1" applyAlignment="1" applyProtection="1">
      <alignment horizontal="right"/>
      <protection locked="0"/>
    </xf>
    <xf numFmtId="166" fontId="2" fillId="0" borderId="4" xfId="2" applyNumberFormat="1" applyFont="1" applyBorder="1" applyAlignment="1">
      <alignment horizontal="right"/>
    </xf>
    <xf numFmtId="166" fontId="2" fillId="0" borderId="4" xfId="2" quotePrefix="1" applyNumberFormat="1" applyFont="1" applyBorder="1" applyAlignment="1">
      <alignment horizontal="right" wrapText="1"/>
    </xf>
    <xf numFmtId="164" fontId="1" fillId="0" borderId="5" xfId="2" applyBorder="1" applyAlignment="1">
      <alignment horizontal="left" indent="2"/>
    </xf>
    <xf numFmtId="0" fontId="9" fillId="0" borderId="4" xfId="2" applyNumberFormat="1" applyFont="1" applyBorder="1" applyAlignment="1">
      <alignment horizontal="center"/>
    </xf>
    <xf numFmtId="166" fontId="9" fillId="0" borderId="4" xfId="2" applyNumberFormat="1" applyFont="1" applyBorder="1" applyAlignment="1" applyProtection="1">
      <alignment horizontal="right"/>
      <protection locked="0"/>
    </xf>
    <xf numFmtId="165" fontId="10" fillId="0" borderId="0" xfId="2" applyNumberFormat="1" applyFont="1"/>
    <xf numFmtId="164" fontId="11" fillId="0" borderId="0" xfId="2" applyFont="1"/>
    <xf numFmtId="164" fontId="1" fillId="0" borderId="5" xfId="2" applyFill="1" applyBorder="1" applyAlignment="1">
      <alignment horizontal="left" indent="2"/>
    </xf>
    <xf numFmtId="0" fontId="9" fillId="0" borderId="4" xfId="2" applyNumberFormat="1" applyFont="1" applyFill="1" applyBorder="1" applyAlignment="1">
      <alignment horizontal="center"/>
    </xf>
    <xf numFmtId="166" fontId="9" fillId="0" borderId="4" xfId="2" applyNumberFormat="1" applyFont="1" applyFill="1" applyBorder="1" applyAlignment="1" applyProtection="1">
      <alignment horizontal="right"/>
      <protection locked="0"/>
    </xf>
    <xf numFmtId="165" fontId="10" fillId="0" borderId="0" xfId="2" applyNumberFormat="1" applyFont="1" applyFill="1"/>
    <xf numFmtId="164" fontId="11" fillId="0" borderId="0" xfId="2" applyFont="1" applyFill="1"/>
    <xf numFmtId="164" fontId="12" fillId="0" borderId="0" xfId="2" applyFont="1" applyFill="1"/>
    <xf numFmtId="0" fontId="2" fillId="0" borderId="4" xfId="2" applyNumberFormat="1" applyFont="1" applyFill="1" applyBorder="1" applyAlignment="1">
      <alignment horizontal="center"/>
    </xf>
    <xf numFmtId="166" fontId="2" fillId="0" borderId="4" xfId="2" applyNumberFormat="1" applyFont="1" applyFill="1" applyBorder="1" applyAlignment="1" applyProtection="1">
      <alignment horizontal="right"/>
      <protection locked="0"/>
    </xf>
    <xf numFmtId="0" fontId="2" fillId="0" borderId="4" xfId="2" applyNumberFormat="1" applyFont="1" applyFill="1" applyBorder="1" applyAlignment="1">
      <alignment vertical="top" wrapText="1"/>
    </xf>
    <xf numFmtId="49" fontId="2" fillId="0" borderId="4" xfId="2" applyNumberFormat="1" applyFont="1" applyFill="1" applyBorder="1" applyAlignment="1">
      <alignment horizontal="center"/>
    </xf>
    <xf numFmtId="165" fontId="4" fillId="0" borderId="0" xfId="2" applyNumberFormat="1" applyFont="1" applyFill="1"/>
    <xf numFmtId="0" fontId="3" fillId="0" borderId="4" xfId="2" applyNumberFormat="1" applyFont="1" applyFill="1" applyBorder="1" applyAlignment="1">
      <alignment vertical="top" wrapText="1"/>
    </xf>
    <xf numFmtId="49" fontId="3" fillId="0" borderId="4" xfId="2" applyNumberFormat="1" applyFont="1" applyFill="1" applyBorder="1" applyAlignment="1">
      <alignment horizontal="center"/>
    </xf>
    <xf numFmtId="166" fontId="3" fillId="0" borderId="4" xfId="2" applyNumberFormat="1" applyFont="1" applyFill="1" applyBorder="1" applyAlignment="1" applyProtection="1">
      <alignment horizontal="right"/>
      <protection locked="0"/>
    </xf>
    <xf numFmtId="165" fontId="13" fillId="0" borderId="0" xfId="2" applyNumberFormat="1" applyFont="1" applyFill="1"/>
    <xf numFmtId="164" fontId="13" fillId="0" borderId="0" xfId="2" applyFont="1" applyFill="1"/>
    <xf numFmtId="0" fontId="7" fillId="0" borderId="4" xfId="2" applyNumberFormat="1" applyFont="1" applyFill="1" applyBorder="1" applyAlignment="1">
      <alignment vertical="top" wrapText="1"/>
    </xf>
    <xf numFmtId="0" fontId="7" fillId="0" borderId="4" xfId="2" applyNumberFormat="1" applyFont="1" applyFill="1" applyBorder="1" applyAlignment="1">
      <alignment horizontal="center"/>
    </xf>
    <xf numFmtId="166" fontId="7" fillId="0" borderId="4" xfId="2" quotePrefix="1" applyNumberFormat="1" applyFont="1" applyFill="1" applyBorder="1" applyAlignment="1">
      <alignment horizontal="right" wrapText="1"/>
    </xf>
    <xf numFmtId="165" fontId="8" fillId="0" borderId="0" xfId="2" applyNumberFormat="1" applyFont="1" applyFill="1"/>
    <xf numFmtId="164" fontId="6" fillId="0" borderId="0" xfId="2" applyFont="1" applyFill="1"/>
    <xf numFmtId="166" fontId="7" fillId="0" borderId="4" xfId="2" applyNumberFormat="1" applyFont="1" applyFill="1" applyBorder="1" applyAlignment="1" applyProtection="1">
      <alignment horizontal="right"/>
      <protection locked="0"/>
    </xf>
    <xf numFmtId="0" fontId="7" fillId="0" borderId="4" xfId="2" applyNumberFormat="1" applyFont="1" applyBorder="1" applyAlignment="1">
      <alignment horizontal="center"/>
    </xf>
    <xf numFmtId="166" fontId="3" fillId="0" borderId="4" xfId="3" applyNumberFormat="1" applyFont="1" applyBorder="1" applyAlignment="1" applyProtection="1">
      <alignment horizontal="right"/>
      <protection locked="0"/>
    </xf>
    <xf numFmtId="0" fontId="3" fillId="0" borderId="4" xfId="2" applyNumberFormat="1" applyFont="1" applyBorder="1" applyAlignment="1">
      <alignment vertical="top" wrapText="1"/>
    </xf>
    <xf numFmtId="0" fontId="3" fillId="0" borderId="4" xfId="2" applyNumberFormat="1" applyFont="1" applyBorder="1" applyAlignment="1">
      <alignment horizontal="center"/>
    </xf>
    <xf numFmtId="166" fontId="3" fillId="0" borderId="4" xfId="2" quotePrefix="1" applyNumberFormat="1" applyFont="1" applyBorder="1" applyAlignment="1">
      <alignment horizontal="right" wrapText="1"/>
    </xf>
    <xf numFmtId="164" fontId="1" fillId="0" borderId="4" xfId="2" applyBorder="1" applyAlignment="1">
      <alignment horizontal="left"/>
    </xf>
    <xf numFmtId="166" fontId="11" fillId="0" borderId="4" xfId="2" applyNumberFormat="1" applyFont="1" applyBorder="1" applyAlignment="1" applyProtection="1">
      <alignment horizontal="right"/>
      <protection locked="0"/>
    </xf>
    <xf numFmtId="164" fontId="1" fillId="0" borderId="4" xfId="2" applyBorder="1" applyAlignment="1">
      <alignment horizontal="left" indent="2"/>
    </xf>
    <xf numFmtId="166" fontId="3" fillId="0" borderId="4" xfId="2" applyNumberFormat="1" applyFont="1" applyBorder="1" applyAlignment="1">
      <alignment horizontal="right"/>
    </xf>
    <xf numFmtId="164" fontId="12" fillId="0" borderId="0" xfId="2" applyFont="1"/>
    <xf numFmtId="0" fontId="11" fillId="0" borderId="4" xfId="2" applyNumberFormat="1" applyFont="1" applyBorder="1" applyAlignment="1">
      <alignment horizontal="center"/>
    </xf>
    <xf numFmtId="164" fontId="1" fillId="0" borderId="0" xfId="2" applyAlignment="1">
      <alignment horizontal="left" indent="2"/>
    </xf>
    <xf numFmtId="164" fontId="1" fillId="0" borderId="4" xfId="2" applyFont="1" applyFill="1" applyBorder="1" applyAlignment="1">
      <alignment horizontal="left" indent="2"/>
    </xf>
    <xf numFmtId="0" fontId="11" fillId="0" borderId="4" xfId="2" applyNumberFormat="1" applyFont="1" applyFill="1" applyBorder="1" applyAlignment="1">
      <alignment horizontal="center"/>
    </xf>
    <xf numFmtId="166" fontId="11" fillId="0" borderId="4" xfId="2" applyNumberFormat="1" applyFont="1" applyFill="1" applyBorder="1" applyAlignment="1" applyProtection="1">
      <alignment horizontal="right"/>
      <protection locked="0"/>
    </xf>
    <xf numFmtId="166" fontId="7" fillId="0" borderId="4" xfId="2" quotePrefix="1" applyNumberFormat="1" applyFont="1" applyBorder="1" applyAlignment="1">
      <alignment horizontal="right" wrapText="1"/>
    </xf>
    <xf numFmtId="0" fontId="7" fillId="0" borderId="4" xfId="2" applyNumberFormat="1" applyFont="1" applyBorder="1" applyAlignment="1">
      <alignment horizontal="left" vertical="center" wrapText="1"/>
    </xf>
    <xf numFmtId="0" fontId="7" fillId="0" borderId="4" xfId="2" applyNumberFormat="1" applyFont="1" applyBorder="1" applyAlignment="1">
      <alignment horizontal="center" vertical="center" wrapText="1"/>
    </xf>
    <xf numFmtId="166" fontId="7" fillId="0" borderId="4" xfId="2" applyNumberFormat="1" applyFont="1" applyBorder="1" applyAlignment="1" applyProtection="1">
      <alignment horizontal="right" vertical="center" wrapText="1"/>
      <protection locked="0"/>
    </xf>
    <xf numFmtId="165" fontId="8" fillId="0" borderId="0" xfId="2" applyNumberFormat="1" applyFont="1" applyAlignment="1">
      <alignment horizontal="center" vertical="center"/>
    </xf>
    <xf numFmtId="164" fontId="6" fillId="0" borderId="0" xfId="2" applyFont="1" applyAlignment="1">
      <alignment horizontal="center" vertical="center"/>
    </xf>
    <xf numFmtId="0" fontId="1" fillId="0" borderId="4" xfId="2" applyNumberFormat="1" applyBorder="1" applyAlignment="1" applyProtection="1">
      <alignment horizontal="left" indent="1"/>
      <protection hidden="1"/>
    </xf>
    <xf numFmtId="0" fontId="3" fillId="0" borderId="4" xfId="2" applyNumberFormat="1" applyFont="1" applyFill="1" applyBorder="1" applyAlignment="1">
      <alignment horizontal="center"/>
    </xf>
    <xf numFmtId="166" fontId="7" fillId="0" borderId="4" xfId="2" applyNumberFormat="1" applyFont="1" applyBorder="1" applyAlignment="1">
      <alignment horizontal="right"/>
    </xf>
    <xf numFmtId="0" fontId="1" fillId="0" borderId="4" xfId="2" applyNumberFormat="1" applyBorder="1" applyAlignment="1" applyProtection="1">
      <alignment horizontal="left" wrapText="1" indent="1"/>
      <protection hidden="1"/>
    </xf>
    <xf numFmtId="0" fontId="2" fillId="0" borderId="0" xfId="2" applyNumberFormat="1" applyFont="1" applyAlignment="1" applyProtection="1">
      <alignment vertical="top" wrapText="1"/>
      <protection locked="0"/>
    </xf>
    <xf numFmtId="0" fontId="2" fillId="0" borderId="0" xfId="2" applyNumberFormat="1" applyFont="1" applyProtection="1">
      <protection locked="0"/>
    </xf>
    <xf numFmtId="4" fontId="4" fillId="0" borderId="0" xfId="2" applyNumberFormat="1" applyFont="1"/>
    <xf numFmtId="166" fontId="4" fillId="0" borderId="0" xfId="2" applyNumberFormat="1" applyFont="1"/>
    <xf numFmtId="0" fontId="7" fillId="0" borderId="0" xfId="2" applyNumberFormat="1" applyFont="1" applyAlignment="1" applyProtection="1">
      <alignment vertical="top" wrapText="1"/>
      <protection locked="0"/>
    </xf>
    <xf numFmtId="164" fontId="3" fillId="0" borderId="0" xfId="2" applyFont="1" applyProtection="1">
      <protection locked="0"/>
    </xf>
    <xf numFmtId="164" fontId="1" fillId="0" borderId="6" xfId="2" applyBorder="1" applyProtection="1">
      <protection locked="0"/>
    </xf>
    <xf numFmtId="0" fontId="2" fillId="0" borderId="0" xfId="2" applyNumberFormat="1" applyFont="1" applyAlignment="1" applyProtection="1">
      <alignment horizontal="center" vertical="top" wrapText="1"/>
      <protection locked="0"/>
    </xf>
    <xf numFmtId="0" fontId="7" fillId="0" borderId="0" xfId="2" applyNumberFormat="1" applyFont="1" applyAlignment="1" applyProtection="1">
      <alignment horizontal="left" vertical="top" wrapText="1"/>
      <protection locked="0"/>
    </xf>
    <xf numFmtId="0" fontId="2" fillId="0" borderId="0" xfId="2" applyNumberFormat="1" applyFont="1" applyAlignment="1" applyProtection="1">
      <alignment horizontal="left" vertical="top" wrapText="1"/>
      <protection locked="0"/>
    </xf>
    <xf numFmtId="164" fontId="1" fillId="0" borderId="6" xfId="2" applyBorder="1" applyProtection="1">
      <protection locked="0"/>
    </xf>
    <xf numFmtId="164" fontId="3" fillId="0" borderId="0" xfId="2" applyFont="1" applyAlignment="1" applyProtection="1">
      <alignment vertical="top" wrapText="1"/>
      <protection locked="0"/>
    </xf>
    <xf numFmtId="164" fontId="14" fillId="0" borderId="0" xfId="2" applyFont="1" applyAlignment="1">
      <alignment vertical="top" wrapText="1"/>
    </xf>
    <xf numFmtId="0" fontId="2" fillId="0" borderId="0" xfId="2" applyNumberFormat="1" applyFont="1"/>
    <xf numFmtId="0" fontId="4" fillId="0" borderId="0" xfId="2" applyNumberFormat="1" applyFont="1"/>
    <xf numFmtId="0" fontId="13" fillId="0" borderId="0" xfId="2" applyNumberFormat="1" applyFont="1"/>
    <xf numFmtId="0" fontId="12" fillId="0" borderId="0" xfId="2" applyNumberFormat="1" applyFont="1"/>
    <xf numFmtId="0" fontId="11" fillId="0" borderId="0" xfId="2" applyNumberFormat="1" applyFont="1"/>
    <xf numFmtId="0" fontId="3" fillId="0" borderId="0" xfId="2" applyNumberFormat="1" applyFont="1"/>
    <xf numFmtId="0" fontId="2" fillId="0" borderId="0" xfId="2" applyNumberFormat="1" applyFont="1" applyAlignment="1">
      <alignment horizontal="right"/>
    </xf>
    <xf numFmtId="0" fontId="7" fillId="0" borderId="0" xfId="2" applyNumberFormat="1" applyFont="1" applyAlignment="1" applyProtection="1">
      <alignment horizontal="right"/>
      <protection locked="0"/>
    </xf>
    <xf numFmtId="49" fontId="3" fillId="0" borderId="0" xfId="2" applyNumberFormat="1" applyFont="1" applyFill="1" applyBorder="1" applyProtection="1">
      <protection locked="0"/>
    </xf>
    <xf numFmtId="14" fontId="3" fillId="0" borderId="0" xfId="2" applyNumberFormat="1" applyFont="1" applyFill="1" applyBorder="1" applyProtection="1">
      <protection locked="0"/>
    </xf>
    <xf numFmtId="0" fontId="2" fillId="0" borderId="1" xfId="2" applyNumberFormat="1" applyFont="1" applyBorder="1" applyAlignment="1" applyProtection="1">
      <alignment horizontal="right"/>
      <protection locked="0"/>
    </xf>
    <xf numFmtId="0" fontId="2" fillId="0" borderId="1" xfId="2" applyNumberFormat="1" applyFont="1" applyBorder="1" applyAlignment="1">
      <alignment horizontal="right"/>
    </xf>
    <xf numFmtId="0" fontId="2" fillId="2" borderId="7" xfId="2" applyNumberFormat="1" applyFont="1" applyFill="1" applyBorder="1" applyAlignment="1">
      <alignment horizontal="center" vertical="center" wrapText="1"/>
    </xf>
    <xf numFmtId="0" fontId="4" fillId="0" borderId="0" xfId="2" applyNumberFormat="1" applyFont="1" applyAlignment="1">
      <alignment vertical="center"/>
    </xf>
    <xf numFmtId="0" fontId="13" fillId="0" borderId="0" xfId="2" applyNumberFormat="1" applyFont="1" applyAlignment="1">
      <alignment vertical="center"/>
    </xf>
    <xf numFmtId="0" fontId="12" fillId="0" borderId="0" xfId="2" applyNumberFormat="1" applyFont="1" applyAlignment="1">
      <alignment vertical="center"/>
    </xf>
    <xf numFmtId="0" fontId="11" fillId="0" borderId="0" xfId="2" applyNumberFormat="1" applyFont="1" applyAlignment="1">
      <alignment vertical="center"/>
    </xf>
    <xf numFmtId="0" fontId="3" fillId="0" borderId="0" xfId="2" applyNumberFormat="1" applyFont="1" applyAlignment="1">
      <alignment vertical="center"/>
    </xf>
    <xf numFmtId="0" fontId="2" fillId="2" borderId="3" xfId="2" applyNumberFormat="1" applyFont="1" applyFill="1" applyBorder="1" applyAlignment="1">
      <alignment horizontal="center" vertical="center" wrapText="1"/>
    </xf>
    <xf numFmtId="164" fontId="4" fillId="0" borderId="0" xfId="2" applyFont="1" applyAlignment="1">
      <alignment horizontal="center" textRotation="90" wrapText="1"/>
    </xf>
    <xf numFmtId="164" fontId="10" fillId="0" borderId="0" xfId="2" applyFont="1" applyAlignment="1">
      <alignment horizontal="center" textRotation="90" wrapText="1"/>
    </xf>
    <xf numFmtId="0" fontId="3" fillId="0" borderId="4" xfId="2" applyNumberFormat="1" applyFont="1" applyBorder="1" applyAlignment="1">
      <alignment wrapText="1"/>
    </xf>
    <xf numFmtId="49" fontId="2" fillId="0" borderId="4" xfId="2" applyNumberFormat="1" applyFont="1" applyBorder="1" applyAlignment="1">
      <alignment horizontal="center"/>
    </xf>
    <xf numFmtId="166" fontId="2" fillId="0" borderId="4" xfId="2" applyNumberFormat="1" applyFont="1" applyBorder="1" applyProtection="1">
      <protection locked="0"/>
    </xf>
    <xf numFmtId="166" fontId="15" fillId="0" borderId="4" xfId="2" applyNumberFormat="1" applyFont="1" applyBorder="1" applyAlignment="1" applyProtection="1">
      <alignment horizontal="left" wrapText="1"/>
      <protection locked="0"/>
    </xf>
    <xf numFmtId="166" fontId="15" fillId="0" borderId="4" xfId="2" applyNumberFormat="1" applyFont="1" applyBorder="1" applyAlignment="1" applyProtection="1">
      <alignment horizontal="left" vertical="top" wrapText="1"/>
      <protection locked="0"/>
    </xf>
    <xf numFmtId="0" fontId="2" fillId="0" borderId="4" xfId="2" applyNumberFormat="1" applyFont="1" applyBorder="1" applyAlignment="1">
      <alignment wrapText="1"/>
    </xf>
    <xf numFmtId="0" fontId="7" fillId="0" borderId="4" xfId="2" applyNumberFormat="1" applyFont="1" applyBorder="1" applyAlignment="1">
      <alignment wrapText="1"/>
    </xf>
    <xf numFmtId="49" fontId="7" fillId="0" borderId="4" xfId="2" applyNumberFormat="1" applyFont="1" applyBorder="1" applyAlignment="1">
      <alignment horizontal="center"/>
    </xf>
    <xf numFmtId="166" fontId="7" fillId="0" borderId="4" xfId="2" quotePrefix="1" applyNumberFormat="1" applyFont="1" applyBorder="1" applyAlignment="1">
      <alignment horizontal="center"/>
    </xf>
    <xf numFmtId="166" fontId="8" fillId="0" borderId="0" xfId="2" applyNumberFormat="1" applyFont="1"/>
    <xf numFmtId="0" fontId="16" fillId="0" borderId="0" xfId="2" applyNumberFormat="1" applyFont="1"/>
    <xf numFmtId="0" fontId="17" fillId="0" borderId="0" xfId="2" applyNumberFormat="1" applyFont="1"/>
    <xf numFmtId="0" fontId="18" fillId="0" borderId="0" xfId="2" applyNumberFormat="1" applyFont="1"/>
    <xf numFmtId="0" fontId="6" fillId="0" borderId="0" xfId="2" applyNumberFormat="1" applyFont="1"/>
    <xf numFmtId="166" fontId="13" fillId="0" borderId="0" xfId="2" applyNumberFormat="1" applyFont="1"/>
    <xf numFmtId="166" fontId="12" fillId="0" borderId="0" xfId="2" applyNumberFormat="1" applyFont="1"/>
    <xf numFmtId="0" fontId="19" fillId="0" borderId="0" xfId="2" applyNumberFormat="1" applyFont="1"/>
    <xf numFmtId="166" fontId="16" fillId="0" borderId="0" xfId="2" applyNumberFormat="1" applyFont="1"/>
    <xf numFmtId="0" fontId="2" fillId="0" borderId="4" xfId="2" applyNumberFormat="1" applyFont="1" applyFill="1" applyBorder="1" applyAlignment="1">
      <alignment wrapText="1"/>
    </xf>
    <xf numFmtId="0" fontId="7" fillId="0" borderId="4" xfId="2" applyNumberFormat="1" applyFont="1" applyFill="1" applyBorder="1" applyAlignment="1">
      <alignment wrapText="1"/>
    </xf>
    <xf numFmtId="49" fontId="7" fillId="0" borderId="4" xfId="2" applyNumberFormat="1" applyFont="1" applyFill="1" applyBorder="1" applyAlignment="1">
      <alignment horizontal="center"/>
    </xf>
    <xf numFmtId="166" fontId="2" fillId="0" borderId="5" xfId="2" applyNumberFormat="1" applyFont="1" applyBorder="1" applyProtection="1">
      <protection locked="0"/>
    </xf>
    <xf numFmtId="166" fontId="7" fillId="0" borderId="4" xfId="2" applyNumberFormat="1" applyFont="1" applyBorder="1" applyProtection="1">
      <protection locked="0"/>
    </xf>
    <xf numFmtId="166" fontId="7" fillId="0" borderId="5" xfId="2" applyNumberFormat="1" applyFont="1" applyBorder="1" applyProtection="1">
      <protection locked="0"/>
    </xf>
    <xf numFmtId="0" fontId="8" fillId="0" borderId="0" xfId="2" applyNumberFormat="1" applyFont="1"/>
    <xf numFmtId="0" fontId="2" fillId="0" borderId="4" xfId="2" applyNumberFormat="1" applyFont="1" applyBorder="1"/>
    <xf numFmtId="167" fontId="2" fillId="0" borderId="4" xfId="2" applyNumberFormat="1" applyFont="1" applyBorder="1" applyProtection="1">
      <protection locked="0"/>
    </xf>
    <xf numFmtId="0" fontId="7" fillId="0" borderId="0" xfId="2" applyNumberFormat="1" applyFont="1" applyAlignment="1" applyProtection="1">
      <alignment wrapText="1"/>
      <protection locked="0"/>
    </xf>
    <xf numFmtId="0" fontId="3" fillId="0" borderId="0" xfId="2" applyNumberFormat="1" applyFont="1" applyProtection="1">
      <protection locked="0"/>
    </xf>
    <xf numFmtId="0" fontId="4" fillId="0" borderId="0" xfId="2" applyNumberFormat="1" applyFont="1" applyProtection="1">
      <protection locked="0"/>
    </xf>
    <xf numFmtId="0" fontId="13" fillId="0" borderId="0" xfId="2" applyNumberFormat="1" applyFont="1" applyProtection="1">
      <protection locked="0"/>
    </xf>
    <xf numFmtId="0" fontId="12" fillId="0" borderId="0" xfId="2" applyNumberFormat="1" applyFont="1" applyProtection="1">
      <protection locked="0"/>
    </xf>
    <xf numFmtId="0" fontId="11" fillId="0" borderId="0" xfId="2" applyNumberFormat="1" applyFont="1" applyProtection="1">
      <protection locked="0"/>
    </xf>
    <xf numFmtId="0" fontId="2" fillId="0" borderId="0" xfId="2" applyNumberFormat="1" applyFont="1" applyAlignment="1" applyProtection="1">
      <alignment wrapText="1"/>
      <protection locked="0"/>
    </xf>
    <xf numFmtId="164" fontId="1" fillId="0" borderId="0" xfId="2" applyProtection="1">
      <protection locked="0"/>
    </xf>
    <xf numFmtId="164" fontId="1" fillId="0" borderId="0" xfId="2" applyProtection="1">
      <protection locked="0"/>
    </xf>
    <xf numFmtId="165" fontId="22" fillId="0" borderId="0" xfId="1" applyNumberFormat="1" applyFont="1" applyFill="1" applyProtection="1"/>
    <xf numFmtId="164" fontId="1" fillId="0" borderId="0" xfId="2"/>
    <xf numFmtId="164" fontId="15" fillId="0" borderId="0" xfId="2" applyFont="1"/>
    <xf numFmtId="164" fontId="1" fillId="0" borderId="0" xfId="2" applyFont="1" applyProtection="1">
      <protection locked="0"/>
    </xf>
    <xf numFmtId="164" fontId="1" fillId="0" borderId="0" xfId="2" applyFont="1"/>
    <xf numFmtId="3" fontId="3" fillId="0" borderId="0" xfId="2" applyNumberFormat="1" applyFont="1" applyProtection="1">
      <protection locked="0"/>
    </xf>
    <xf numFmtId="164" fontId="23" fillId="0" borderId="0" xfId="2" applyFont="1"/>
    <xf numFmtId="164" fontId="3" fillId="0" borderId="0" xfId="2" applyFont="1" applyAlignment="1" applyProtection="1">
      <alignment horizontal="center" vertical="top"/>
      <protection locked="0"/>
    </xf>
    <xf numFmtId="164" fontId="15" fillId="0" borderId="0" xfId="2" applyFont="1" applyAlignment="1">
      <alignment horizontal="right"/>
    </xf>
    <xf numFmtId="164" fontId="23" fillId="0" borderId="0" xfId="2" applyFont="1" applyAlignment="1">
      <alignment horizontal="right"/>
    </xf>
    <xf numFmtId="164" fontId="6" fillId="0" borderId="0" xfId="2" applyFont="1" applyAlignment="1">
      <alignment horizontal="center" vertical="top"/>
    </xf>
    <xf numFmtId="164" fontId="24" fillId="0" borderId="0" xfId="2" applyFont="1" applyAlignment="1">
      <alignment horizontal="center" vertical="top"/>
    </xf>
    <xf numFmtId="164" fontId="24" fillId="0" borderId="0" xfId="2" applyFont="1" applyAlignment="1">
      <alignment horizontal="center"/>
    </xf>
    <xf numFmtId="0" fontId="3" fillId="0" borderId="0" xfId="2" applyNumberFormat="1" applyFont="1" applyAlignment="1">
      <alignment horizontal="right" vertical="top"/>
    </xf>
    <xf numFmtId="0" fontId="3" fillId="0" borderId="4" xfId="2" applyNumberFormat="1" applyFont="1" applyBorder="1" applyAlignment="1">
      <alignment vertical="center"/>
    </xf>
    <xf numFmtId="0" fontId="3" fillId="0" borderId="4" xfId="2" applyNumberFormat="1" applyFont="1" applyBorder="1" applyAlignment="1">
      <alignment horizontal="center" vertical="center" wrapText="1"/>
    </xf>
    <xf numFmtId="0" fontId="6" fillId="0" borderId="4" xfId="2" applyNumberFormat="1" applyFont="1" applyBorder="1" applyAlignment="1">
      <alignment horizontal="center" vertical="top"/>
    </xf>
    <xf numFmtId="0" fontId="6" fillId="0" borderId="4" xfId="2" applyNumberFormat="1" applyFont="1" applyBorder="1" applyAlignment="1" applyProtection="1">
      <alignment horizontal="center" vertical="top"/>
      <protection locked="0"/>
    </xf>
    <xf numFmtId="0" fontId="6" fillId="0" borderId="4" xfId="2" applyNumberFormat="1" applyFont="1" applyBorder="1" applyProtection="1">
      <protection locked="0"/>
    </xf>
    <xf numFmtId="0" fontId="6" fillId="0" borderId="4" xfId="2" applyNumberFormat="1" applyFont="1" applyBorder="1"/>
    <xf numFmtId="169" fontId="6" fillId="0" borderId="4" xfId="2" applyNumberFormat="1" applyFont="1" applyBorder="1" applyAlignment="1" applyProtection="1">
      <alignment horizontal="center" vertical="top"/>
      <protection locked="0"/>
    </xf>
    <xf numFmtId="3" fontId="6" fillId="0" borderId="4" xfId="2" applyNumberFormat="1" applyFont="1" applyBorder="1" applyAlignment="1">
      <alignment horizontal="right" wrapText="1"/>
    </xf>
    <xf numFmtId="0" fontId="3" fillId="0" borderId="4" xfId="2" applyNumberFormat="1" applyFont="1" applyBorder="1"/>
    <xf numFmtId="0" fontId="3" fillId="0" borderId="4" xfId="2" applyNumberFormat="1" applyFont="1" applyBorder="1" applyAlignment="1" applyProtection="1">
      <alignment horizontal="center" vertical="top"/>
      <protection locked="0"/>
    </xf>
    <xf numFmtId="3" fontId="3" fillId="0" borderId="4" xfId="2" applyNumberFormat="1" applyFont="1" applyBorder="1" applyAlignment="1" applyProtection="1">
      <alignment horizontal="right"/>
      <protection locked="0"/>
    </xf>
    <xf numFmtId="169" fontId="3" fillId="0" borderId="4" xfId="2" applyNumberFormat="1" applyFont="1" applyBorder="1" applyAlignment="1" applyProtection="1">
      <alignment horizontal="center" vertical="top"/>
      <protection locked="0"/>
    </xf>
    <xf numFmtId="3" fontId="3" fillId="0" borderId="4" xfId="2" applyNumberFormat="1" applyFont="1" applyBorder="1" applyAlignment="1" applyProtection="1">
      <alignment horizontal="right" wrapText="1"/>
      <protection locked="0"/>
    </xf>
    <xf numFmtId="0" fontId="3" fillId="0" borderId="4" xfId="2" applyNumberFormat="1" applyFont="1" applyBorder="1" applyAlignment="1">
      <alignment horizontal="left" vertical="top"/>
    </xf>
    <xf numFmtId="3" fontId="3" fillId="0" borderId="4" xfId="2" applyNumberFormat="1" applyFont="1" applyBorder="1" applyAlignment="1" applyProtection="1">
      <alignment horizontal="right" vertical="top" wrapText="1"/>
      <protection locked="0"/>
    </xf>
    <xf numFmtId="3" fontId="3" fillId="0" borderId="4" xfId="4" applyNumberFormat="1" applyFont="1" applyBorder="1" applyAlignment="1" applyProtection="1">
      <alignment horizontal="right" wrapText="1"/>
      <protection locked="0"/>
    </xf>
    <xf numFmtId="3" fontId="6" fillId="0" borderId="4" xfId="2" applyNumberFormat="1" applyFont="1" applyBorder="1" applyAlignment="1">
      <alignment horizontal="right"/>
    </xf>
    <xf numFmtId="3" fontId="6" fillId="0" borderId="4" xfId="2" applyNumberFormat="1" applyFont="1" applyBorder="1" applyAlignment="1">
      <alignment horizontal="right" vertical="top"/>
    </xf>
    <xf numFmtId="3" fontId="3" fillId="0" borderId="4" xfId="2" applyNumberFormat="1" applyFont="1" applyBorder="1" applyProtection="1">
      <protection locked="0"/>
    </xf>
    <xf numFmtId="3" fontId="3" fillId="0" borderId="4" xfId="2" applyNumberFormat="1" applyFont="1" applyBorder="1" applyAlignment="1" applyProtection="1">
      <alignment horizontal="left" wrapText="1"/>
      <protection locked="0"/>
    </xf>
    <xf numFmtId="3" fontId="3" fillId="0" borderId="4" xfId="2" applyNumberFormat="1" applyFont="1" applyBorder="1" applyAlignment="1" applyProtection="1">
      <alignment horizontal="left" vertical="top" wrapText="1"/>
      <protection locked="0"/>
    </xf>
    <xf numFmtId="3" fontId="3" fillId="0" borderId="4" xfId="4" applyNumberFormat="1" applyFont="1" applyBorder="1" applyAlignment="1" applyProtection="1">
      <alignment horizontal="left" wrapText="1"/>
      <protection locked="0"/>
    </xf>
    <xf numFmtId="3" fontId="3" fillId="0" borderId="4" xfId="2" applyNumberFormat="1" applyFont="1" applyBorder="1" applyAlignment="1">
      <alignment horizontal="right" wrapText="1"/>
    </xf>
    <xf numFmtId="0" fontId="3" fillId="0" borderId="4" xfId="2" applyNumberFormat="1" applyFont="1" applyFill="1" applyBorder="1"/>
    <xf numFmtId="169" fontId="3" fillId="0" borderId="4" xfId="2" applyNumberFormat="1" applyFont="1" applyFill="1" applyBorder="1" applyAlignment="1" applyProtection="1">
      <alignment horizontal="center" vertical="top"/>
      <protection locked="0"/>
    </xf>
    <xf numFmtId="3" fontId="3" fillId="0" borderId="4" xfId="2" applyNumberFormat="1" applyFont="1" applyFill="1" applyBorder="1" applyProtection="1">
      <protection locked="0"/>
    </xf>
    <xf numFmtId="3" fontId="3" fillId="0" borderId="4" xfId="2" applyNumberFormat="1" applyFont="1" applyFill="1" applyBorder="1" applyAlignment="1" applyProtection="1">
      <alignment horizontal="right" wrapText="1"/>
      <protection locked="0"/>
    </xf>
    <xf numFmtId="3" fontId="3" fillId="0" borderId="4" xfId="2" applyNumberFormat="1" applyFont="1" applyFill="1" applyBorder="1" applyAlignment="1" applyProtection="1">
      <alignment horizontal="right" vertical="top" wrapText="1"/>
      <protection locked="0"/>
    </xf>
    <xf numFmtId="0" fontId="6" fillId="0" borderId="4" xfId="2" applyNumberFormat="1" applyFont="1" applyFill="1" applyBorder="1" applyAlignment="1">
      <alignment wrapText="1"/>
    </xf>
    <xf numFmtId="169" fontId="6" fillId="0" borderId="4" xfId="2" applyNumberFormat="1" applyFont="1" applyFill="1" applyBorder="1" applyAlignment="1" applyProtection="1">
      <alignment horizontal="center" vertical="top"/>
      <protection locked="0"/>
    </xf>
    <xf numFmtId="3" fontId="6" fillId="0" borderId="4" xfId="2" applyNumberFormat="1" applyFont="1" applyFill="1" applyBorder="1"/>
    <xf numFmtId="0" fontId="6" fillId="0" borderId="4" xfId="2" applyNumberFormat="1" applyFont="1" applyFill="1" applyBorder="1" applyAlignment="1">
      <alignment horizontal="center" vertical="top"/>
    </xf>
    <xf numFmtId="3" fontId="6" fillId="0" borderId="4" xfId="2" applyNumberFormat="1" applyFont="1" applyFill="1" applyBorder="1" applyAlignment="1" applyProtection="1">
      <alignment horizontal="center" vertical="top"/>
      <protection locked="0"/>
    </xf>
    <xf numFmtId="3" fontId="6" fillId="0" borderId="4" xfId="2" applyNumberFormat="1" applyFont="1" applyFill="1" applyBorder="1" applyAlignment="1" applyProtection="1">
      <alignment horizontal="left" vertical="top" wrapText="1"/>
      <protection locked="0"/>
    </xf>
    <xf numFmtId="0" fontId="6" fillId="0" borderId="4" xfId="2" applyNumberFormat="1" applyFont="1" applyFill="1" applyBorder="1"/>
    <xf numFmtId="3" fontId="3" fillId="0" borderId="4" xfId="2" applyNumberFormat="1" applyFont="1" applyFill="1" applyBorder="1" applyAlignment="1" applyProtection="1">
      <alignment horizontal="left" wrapText="1"/>
      <protection locked="0"/>
    </xf>
    <xf numFmtId="3" fontId="3" fillId="0" borderId="4" xfId="2" applyNumberFormat="1" applyFont="1" applyFill="1" applyBorder="1" applyAlignment="1" applyProtection="1">
      <alignment horizontal="left" vertical="top" wrapText="1"/>
      <protection locked="0"/>
    </xf>
    <xf numFmtId="3" fontId="6" fillId="0" borderId="4" xfId="2" applyNumberFormat="1" applyFont="1" applyBorder="1"/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6" fillId="0" borderId="4" xfId="2" applyNumberFormat="1" applyFont="1" applyFill="1" applyBorder="1" applyAlignment="1" applyProtection="1">
      <alignment horizontal="center" vertical="top"/>
      <protection locked="0"/>
    </xf>
    <xf numFmtId="3" fontId="6" fillId="0" borderId="4" xfId="2" applyNumberFormat="1" applyFont="1" applyFill="1" applyBorder="1" applyProtection="1">
      <protection locked="0"/>
    </xf>
    <xf numFmtId="3" fontId="6" fillId="0" borderId="4" xfId="2" applyNumberFormat="1" applyFont="1" applyBorder="1" applyAlignment="1" applyProtection="1">
      <alignment horizontal="right" wrapText="1"/>
      <protection locked="0"/>
    </xf>
    <xf numFmtId="3" fontId="6" fillId="0" borderId="4" xfId="2" applyNumberFormat="1" applyFont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>
      <alignment horizontal="left" vertical="top"/>
    </xf>
    <xf numFmtId="0" fontId="15" fillId="0" borderId="0" xfId="2" applyNumberFormat="1" applyFont="1" applyAlignment="1" applyProtection="1">
      <alignment wrapText="1"/>
      <protection locked="0"/>
    </xf>
    <xf numFmtId="0" fontId="15" fillId="0" borderId="0" xfId="2" applyNumberFormat="1" applyFont="1" applyProtection="1">
      <protection locked="0"/>
    </xf>
    <xf numFmtId="0" fontId="25" fillId="0" borderId="0" xfId="2" applyNumberFormat="1" applyFont="1" applyProtection="1">
      <protection locked="0"/>
    </xf>
    <xf numFmtId="0" fontId="25" fillId="0" borderId="0" xfId="2" applyNumberFormat="1" applyFont="1" applyAlignment="1" applyProtection="1">
      <alignment wrapText="1"/>
      <protection locked="0"/>
    </xf>
    <xf numFmtId="0" fontId="25" fillId="0" borderId="0" xfId="2" applyNumberFormat="1" applyFont="1" applyAlignment="1" applyProtection="1">
      <alignment horizontal="right"/>
      <protection locked="0"/>
    </xf>
    <xf numFmtId="168" fontId="26" fillId="0" borderId="0" xfId="1" applyFont="1" applyFill="1" applyProtection="1"/>
    <xf numFmtId="0" fontId="15" fillId="0" borderId="0" xfId="2" applyNumberFormat="1" applyFont="1"/>
    <xf numFmtId="0" fontId="27" fillId="0" borderId="0" xfId="2" applyNumberFormat="1" applyFont="1" applyAlignment="1" applyProtection="1">
      <alignment horizontal="right"/>
      <protection locked="0"/>
    </xf>
    <xf numFmtId="0" fontId="27" fillId="0" borderId="0" xfId="2" applyNumberFormat="1" applyFont="1" applyProtection="1">
      <protection locked="0"/>
    </xf>
    <xf numFmtId="0" fontId="27" fillId="0" borderId="0" xfId="2" applyNumberFormat="1" applyFont="1" applyAlignment="1" applyProtection="1">
      <alignment wrapText="1"/>
      <protection locked="0"/>
    </xf>
    <xf numFmtId="14" fontId="27" fillId="0" borderId="0" xfId="2" applyNumberFormat="1" applyFont="1" applyAlignment="1" applyProtection="1">
      <alignment horizontal="left" wrapText="1"/>
      <protection locked="0"/>
    </xf>
    <xf numFmtId="0" fontId="25" fillId="0" borderId="1" xfId="2" applyNumberFormat="1" applyFont="1" applyBorder="1" applyProtection="1">
      <protection locked="0"/>
    </xf>
    <xf numFmtId="0" fontId="25" fillId="0" borderId="1" xfId="2" applyNumberFormat="1" applyFont="1" applyBorder="1" applyAlignment="1" applyProtection="1">
      <alignment wrapText="1"/>
      <protection locked="0"/>
    </xf>
    <xf numFmtId="0" fontId="25" fillId="0" borderId="1" xfId="2" applyNumberFormat="1" applyFont="1" applyBorder="1" applyAlignment="1" applyProtection="1">
      <alignment horizontal="right"/>
      <protection locked="0"/>
    </xf>
    <xf numFmtId="0" fontId="25" fillId="0" borderId="2" xfId="2" applyNumberFormat="1" applyFont="1" applyBorder="1" applyAlignment="1" applyProtection="1">
      <alignment horizontal="center" vertical="center" wrapText="1"/>
      <protection locked="0"/>
    </xf>
    <xf numFmtId="0" fontId="25" fillId="0" borderId="8" xfId="2" applyNumberFormat="1" applyFont="1" applyBorder="1" applyAlignment="1" applyProtection="1">
      <alignment horizontal="center" vertical="center" wrapText="1"/>
      <protection locked="0"/>
    </xf>
    <xf numFmtId="0" fontId="25" fillId="0" borderId="9" xfId="2" applyNumberFormat="1" applyFont="1" applyBorder="1" applyAlignment="1" applyProtection="1">
      <alignment horizontal="center" vertical="center" wrapText="1"/>
      <protection locked="0"/>
    </xf>
    <xf numFmtId="0" fontId="25" fillId="0" borderId="5" xfId="2" applyNumberFormat="1" applyFont="1" applyBorder="1" applyAlignment="1" applyProtection="1">
      <alignment horizontal="center" vertical="center" wrapText="1"/>
      <protection locked="0"/>
    </xf>
    <xf numFmtId="0" fontId="15" fillId="0" borderId="0" xfId="2" applyNumberFormat="1" applyFont="1" applyAlignment="1">
      <alignment horizontal="center" vertical="center"/>
    </xf>
    <xf numFmtId="0" fontId="25" fillId="0" borderId="3" xfId="2" applyNumberFormat="1" applyFont="1" applyBorder="1" applyAlignment="1" applyProtection="1">
      <alignment horizontal="center" vertical="center" wrapText="1"/>
      <protection locked="0"/>
    </xf>
    <xf numFmtId="0" fontId="25" fillId="0" borderId="4" xfId="2" applyNumberFormat="1" applyFont="1" applyBorder="1" applyAlignment="1" applyProtection="1">
      <alignment horizontal="center" vertical="center" wrapText="1"/>
      <protection locked="0"/>
    </xf>
    <xf numFmtId="0" fontId="27" fillId="0" borderId="4" xfId="2" applyNumberFormat="1" applyFont="1" applyBorder="1" applyAlignment="1">
      <alignment wrapText="1"/>
    </xf>
    <xf numFmtId="49" fontId="27" fillId="0" borderId="4" xfId="2" applyNumberFormat="1" applyFont="1" applyBorder="1" applyAlignment="1" applyProtection="1">
      <alignment horizontal="center" wrapText="1"/>
      <protection locked="0"/>
    </xf>
    <xf numFmtId="166" fontId="28" fillId="0" borderId="4" xfId="2" applyNumberFormat="1" applyFont="1" applyBorder="1" applyAlignment="1" applyProtection="1">
      <alignment wrapText="1"/>
      <protection locked="0"/>
    </xf>
    <xf numFmtId="166" fontId="28" fillId="0" borderId="4" xfId="2" quotePrefix="1" applyNumberFormat="1" applyFont="1" applyBorder="1" applyAlignment="1" applyProtection="1">
      <alignment wrapText="1"/>
      <protection locked="0"/>
    </xf>
    <xf numFmtId="168" fontId="29" fillId="0" borderId="0" xfId="1" applyFont="1" applyFill="1" applyProtection="1"/>
    <xf numFmtId="0" fontId="23" fillId="0" borderId="0" xfId="2" applyNumberFormat="1" applyFont="1"/>
    <xf numFmtId="0" fontId="25" fillId="0" borderId="4" xfId="2" applyNumberFormat="1" applyFont="1" applyBorder="1" applyAlignment="1">
      <alignment wrapText="1"/>
    </xf>
    <xf numFmtId="49" fontId="25" fillId="0" borderId="4" xfId="2" applyNumberFormat="1" applyFont="1" applyBorder="1" applyAlignment="1" applyProtection="1">
      <alignment horizontal="center" wrapText="1"/>
      <protection locked="0"/>
    </xf>
    <xf numFmtId="166" fontId="25" fillId="0" borderId="4" xfId="2" applyNumberFormat="1" applyFont="1" applyBorder="1" applyAlignment="1" applyProtection="1">
      <alignment wrapText="1"/>
      <protection locked="0"/>
    </xf>
    <xf numFmtId="166" fontId="25" fillId="0" borderId="4" xfId="2" quotePrefix="1" applyNumberFormat="1" applyFont="1" applyBorder="1" applyAlignment="1" applyProtection="1">
      <alignment wrapText="1"/>
      <protection locked="0"/>
    </xf>
    <xf numFmtId="166" fontId="15" fillId="0" borderId="4" xfId="2" applyNumberFormat="1" applyFont="1" applyBorder="1" applyAlignment="1" applyProtection="1">
      <alignment wrapText="1"/>
      <protection locked="0"/>
    </xf>
    <xf numFmtId="166" fontId="28" fillId="0" borderId="4" xfId="2" quotePrefix="1" applyNumberFormat="1" applyFont="1" applyBorder="1" applyProtection="1">
      <protection locked="0"/>
    </xf>
    <xf numFmtId="166" fontId="28" fillId="0" borderId="4" xfId="2" applyNumberFormat="1" applyFont="1" applyBorder="1" applyProtection="1">
      <protection locked="0"/>
    </xf>
    <xf numFmtId="166" fontId="15" fillId="0" borderId="4" xfId="2" applyNumberFormat="1" applyFont="1" applyBorder="1" applyProtection="1">
      <protection locked="0"/>
    </xf>
    <xf numFmtId="166" fontId="15" fillId="0" borderId="4" xfId="2" quotePrefix="1" applyNumberFormat="1" applyFont="1" applyBorder="1" applyProtection="1">
      <protection locked="0"/>
    </xf>
    <xf numFmtId="0" fontId="25" fillId="0" borderId="4" xfId="2" applyNumberFormat="1" applyFont="1" applyBorder="1" applyAlignment="1">
      <alignment vertical="top" wrapText="1"/>
    </xf>
    <xf numFmtId="49" fontId="25" fillId="0" borderId="4" xfId="2" applyNumberFormat="1" applyFont="1" applyBorder="1" applyAlignment="1" applyProtection="1">
      <alignment horizontal="center" vertical="top" wrapText="1"/>
      <protection locked="0"/>
    </xf>
    <xf numFmtId="166" fontId="15" fillId="0" borderId="4" xfId="2" applyNumberFormat="1" applyFont="1" applyBorder="1" applyAlignment="1" applyProtection="1">
      <alignment vertical="top" wrapText="1"/>
      <protection locked="0"/>
    </xf>
    <xf numFmtId="166" fontId="25" fillId="0" borderId="4" xfId="2" applyNumberFormat="1" applyFont="1" applyBorder="1" applyAlignment="1" applyProtection="1">
      <alignment vertical="top" wrapText="1"/>
      <protection locked="0"/>
    </xf>
    <xf numFmtId="166" fontId="25" fillId="0" borderId="4" xfId="2" quotePrefix="1" applyNumberFormat="1" applyFont="1" applyBorder="1" applyAlignment="1" applyProtection="1">
      <alignment vertical="top" wrapText="1"/>
      <protection locked="0"/>
    </xf>
    <xf numFmtId="166" fontId="28" fillId="0" borderId="4" xfId="2" quotePrefix="1" applyNumberFormat="1" applyFont="1" applyBorder="1" applyAlignment="1" applyProtection="1">
      <alignment vertical="top" wrapText="1"/>
      <protection locked="0"/>
    </xf>
    <xf numFmtId="168" fontId="26" fillId="0" borderId="0" xfId="1" applyFont="1" applyFill="1" applyAlignment="1" applyProtection="1">
      <alignment vertical="top"/>
    </xf>
    <xf numFmtId="0" fontId="15" fillId="0" borderId="0" xfId="2" applyNumberFormat="1" applyFont="1" applyAlignment="1">
      <alignment vertical="top"/>
    </xf>
    <xf numFmtId="166" fontId="25" fillId="0" borderId="4" xfId="2" quotePrefix="1" applyNumberFormat="1" applyFont="1" applyBorder="1" applyAlignment="1" applyProtection="1">
      <alignment horizontal="left" wrapText="1"/>
      <protection locked="0"/>
    </xf>
    <xf numFmtId="166" fontId="25" fillId="0" borderId="4" xfId="2" applyNumberFormat="1" applyFont="1" applyBorder="1" applyAlignment="1" applyProtection="1">
      <alignment horizontal="left" wrapText="1"/>
      <protection locked="0"/>
    </xf>
    <xf numFmtId="166" fontId="28" fillId="0" borderId="4" xfId="2" quotePrefix="1" applyNumberFormat="1" applyFont="1" applyBorder="1" applyAlignment="1" applyProtection="1">
      <alignment horizontal="left" wrapText="1"/>
      <protection locked="0"/>
    </xf>
    <xf numFmtId="168" fontId="26" fillId="3" borderId="0" xfId="1" applyFont="1" applyFill="1" applyProtection="1"/>
    <xf numFmtId="168" fontId="26" fillId="0" borderId="0" xfId="2" applyNumberFormat="1" applyFont="1"/>
    <xf numFmtId="168" fontId="26" fillId="0" borderId="0" xfId="1" applyFont="1" applyFill="1" applyAlignment="1" applyProtection="1">
      <alignment wrapText="1"/>
    </xf>
    <xf numFmtId="168" fontId="26" fillId="0" borderId="0" xfId="1" applyFont="1" applyFill="1"/>
    <xf numFmtId="0" fontId="27" fillId="0" borderId="0" xfId="2" applyNumberFormat="1" applyFont="1" applyAlignment="1" applyProtection="1">
      <alignment horizontal="left" wrapText="1"/>
      <protection locked="0"/>
    </xf>
    <xf numFmtId="0" fontId="25" fillId="0" borderId="0" xfId="2" applyNumberFormat="1" applyFont="1" applyAlignment="1" applyProtection="1">
      <alignment horizontal="left" wrapText="1"/>
      <protection locked="0"/>
    </xf>
    <xf numFmtId="0" fontId="1" fillId="0" borderId="4" xfId="2" applyNumberFormat="1" applyFill="1" applyBorder="1" applyAlignment="1" applyProtection="1">
      <alignment horizontal="left" wrapText="1" indent="1"/>
      <protection hidden="1"/>
    </xf>
    <xf numFmtId="49" fontId="25" fillId="0" borderId="4" xfId="2" applyNumberFormat="1" applyFont="1" applyFill="1" applyBorder="1" applyAlignment="1" applyProtection="1">
      <alignment horizontal="center" wrapText="1"/>
      <protection locked="0"/>
    </xf>
    <xf numFmtId="166" fontId="25" fillId="0" borderId="4" xfId="2" applyNumberFormat="1" applyFont="1" applyFill="1" applyBorder="1" applyAlignment="1" applyProtection="1">
      <alignment wrapText="1"/>
      <protection locked="0"/>
    </xf>
    <xf numFmtId="166" fontId="28" fillId="0" borderId="4" xfId="2" quotePrefix="1" applyNumberFormat="1" applyFont="1" applyFill="1" applyBorder="1" applyAlignment="1" applyProtection="1">
      <alignment wrapText="1"/>
      <protection locked="0"/>
    </xf>
  </cellXfs>
  <cellStyles count="5">
    <cellStyle name="Обычный" xfId="0" builtinId="0"/>
    <cellStyle name="Обычный 2 2 2 3" xfId="2" xr:uid="{CB33CD6F-BC8A-4253-9887-1319B8CA8D96}"/>
    <cellStyle name="Обычный 2 2 3" xfId="3" xr:uid="{190BC961-A246-47EC-9FCF-DB8CD4D1C391}"/>
    <cellStyle name="Обычный_Формы ФО_Мэппинг_финальный - Алтынкуль" xfId="4" xr:uid="{E39E14B1-9715-4CC1-B1EB-D696B87EA3C5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styles" Target="styles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Buh/&#1054;&#1090;&#1095;&#1077;&#1090;&#1085;&#1086;&#1089;&#1090;&#1100;_&#1043;&#1041;/&#1060;&#1054;/2022/4&#1082;&#1074;22/&#1082;&#1086;&#1085;&#1089;/01_&#1059;&#1052;&#1047;_12_2022_&#1095;&#1072;&#1089;&#1090;&#1100;_1_&#1082;&#1086;&#1085;&#1089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PBC-Final%20Kmod8-December-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EYeguy\LOCALS~1\Temp\PBC-Final%20Kmod8-December-20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My%20Documents\0_PROJECTS\5_Apogey_Bank_2001_6\Apogei_2001_6_AP_PAD\Apogei_2001_6_L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abaitkhanova\Local%20Settings\Temporary%20Internet%20Files\OLK7\HSBC_2003_Analyt_Final_phas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reliminary%20Analytical%20Procedures%20Workbook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K-PRIMARY01\AlexandraR\TREASURY\Local%20money\Local%20Money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udit\Audit99\Allianz%20Bulgaria%20Holding\auditwork\Consolidation\Consol%20workings%20Allianz%2012m1999%2011.01.%20Victor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5;&#1072;&#1082;&#1077;&#1090;%20&#1085;&#1072;%20&#1087;&#1086;&#1083;&#1091;&#1075;&#1086;&#1076;&#1086;&#1074;&#1086;&#1081;%20&#1086;&#1089;&#1085;&#1086;&#1074;&#1077;%2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nmalyarova\My%20Documents\CLIENTS\AMZ\2004\2004\AMZ\TB_revised\AMZ_2003_TB_%20Report%20Tabl%20after%20Alla%20R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WINDOWS\TEMP\Rar$DI33.587\Updated%20Templates\Business%2021.08.02\2003%20Altai%20-%20bus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4.%20&#1055;&#1072;&#1082;&#1077;&#1090;%20&#1085;&#1072;%20&#1087;&#1086;&#1083;&#1091;&#1075;&#1086;&#1076;&#1086;&#1074;&#1086;&#1081;%20&#1086;&#1089;&#1085;&#1086;&#1074;&#1077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OYun\My%20Documents\Projects\Saga%20Creek%20Gold%20Compaly\2004\Procurement\TODD%20SPBhigh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4;&#1073;&#1085;&#1086;&#1074;&#1083;&#1077;&#1085;&#1085;&#1099;&#1081;%20&#1087;&#1072;&#1082;&#1077;&#1090;%20&#1092;&#1086;&#1088;&#1084;%20&#1092;&#1080;&#1085;&#1072;&#1085;&#1089;&#1086;&#1074;&#1086;&#1081;%20&#1086;&#1090;&#1095;&#1077;&#1090;&#1085;&#1086;&#1089;&#1090;&#1080;%20&#1087;&#1086;%20&#1087;&#1088;%20184%20&#1087;&#1086;&#1089;&#1083;&#1077;&#1076;&#1085;&#1080;&#1081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2018%20&#1054;&#1090;&#1095;&#1077;&#1090;&#1099;%20&#1050;&#1072;&#1079;&#1072;&#1090;&#1086;&#1084;&#1087;&#1088;&#1086;&#1084;\&#1053;&#1086;&#1074;&#1099;&#1081;%20&#1087;&#1072;&#1082;&#1077;&#1090;\&#1053;&#1072;&#1080;&#1084;&#1077;&#1085;&#1054;&#1088;&#1075;&#1072;&#1085;&#1080;&#1079;&#1072;&#1094;&#1080;&#1080;_&#1043;&#1043;&#1043;&#1043;_&#1052;&#1052;_&#1095;&#1072;&#1089;&#1090;&#1100;_2%20v1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OTCHET2000\jule-september20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abakineyev\My%20Documents\Damn%20it\Audit%20File\5000%20Sustantive%20testing%20-%20Assets\5012%20FA%20Combined%20Leadshee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ZH-SAM~1\LOCALS~1\Temp\C.Lotus.Notes.Data\57_1NKs%20&#1087;&#1083;&#1102;&#1089;%20&#1040;&#1040;_&#105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to\Asel\FSL%20Asel\KTO_WB_FSL_31.12.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Rajes\Projects\RGS\WF\PIT_2003_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AZOIL\Audit%201999-2002%20PIU\pbc\OTCHET1999\april-june99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5_&#1055;&#1088;&#1080;&#1083;&#1086;&#1078;_&#1050;_&#1054;&#1090;&#1095;&#1077;&#1090;&#1091;_&#1054;_&#1057;&#1086;&#1074;&#1086;&#1082;&#1091;&#1087;&#1044;&#1086;&#1093;%20(&#1087;&#1086;%20&#1082;&#1086;&#1084;&#1087;&#1072;&#1085;&#1080;&#1080;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4;&#1090;&#1095;&#1077;&#1090;&#1085;&#1086;&#1089;&#1090;&#1100;\Documents\SAP%20BusinessObjects%20Live%20Office%20Documents\%7b5023FDD7-A43E-4356-A841-6985677454E5%7d\4788\51_&#1056;&#1072;&#1089;&#1096;&#1080;&#1092;&#1088;&#1086;&#1074;&#1082;&#1072;_&#1056;&#1077;&#1079;&#1077;&#1088;_&#1054;&#1094;&#1077;&#1085;&#1086;&#1095;&#1054;&#1073;&#1103;&#1079;&#1072;&#1090;%20(&#1087;&#1086;%20&#1082;&#1086;&#1084;&#1087;&#1072;&#1085;&#1080;&#1080;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Audit\Audit99\Allianz%20Bulgaria%20Holding\auditwork\Consolidation\Consol%20workings%20Allianz%2012m1999%2011.01.%20Victor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dementyev\Local%20Settings\Temporary%20Internet%20Files\OLK3\Texaka_TrialFS_2002_LS_31120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rrastogi\Local%20Settings\Temporary%20Internet%20Files\OLK12B\Example%20reporting%20pack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RIshakhanov\Desktop\payroll_2003_modified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a\&#1040;&#1091;&#1076;&#1080;&#1088;&#1086;&#1074;&#1072;&#1085;&#1085;&#1072;%20&#1086;&#1090;&#1095;&#1077;&#1090;&#1085;&#1086;&#1089;&#1090;&#1100;\Documents%20and%20Settings\rrastogi\Local%20Settings\Temporary%20Internet%20Files\OLK12B\Example%20reporting%20package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&#1052;&#1086;&#1080;%20&#1076;&#1086;&#1082;&#1091;&#1084;&#1077;&#1085;&#1090;&#1099;\Sebes%20NHZ%202001%20(0var%20&#1086;&#1089;&#1085;&#1086;&#1074;&#1085;&#1086;&#1081;)\tovarNHZ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AliyaTanabergenova\My%20projects\PNKhZ\tovarNHZ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1056;&#1072;&#1073;&#1086;&#1095;&#1080;&#1081;%20&#1089;&#1090;&#1086;&#1083;\&#1041;&#1048;&#1056;&#1046;&#1040;\Gzb_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KOBILK~1\LOCALS~1\Temp\Rar$DI23.5828\135_Forms_ru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KOBILK~1\LOCALS~1\Temp\Rar$DI00.765\135_Forms_ru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4&#1075;\&#1057;&#1082;&#1086;&#1088;&#1088;.%20&#1041;&#1102;&#1076;&#1078;&#1077;&#1090;%20&#1047;&#1060;%202004%20&#1075;%20&#1057;&#1042;&#1054;&#1044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My%20Documents\0_PROJECTS\09_Scala_01_12\2_Scala_01_12_wp\Scala_12_01_WP\Scala_01_12_WP_I-sec_Treas&amp;Property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THER%20WP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-Abilov\Local%20Settings\Temporary%20Internet%20Files\OLK12E\&#1060;&#1086;&#1088;&#1084;&#1072;2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\MANAT\CREDITY\REGION\ARHIV\OBL_CRED_30-06-97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5;&#1088;&#1080;&#1083;&#1086;&#1078;&#1077;&#1085;&#1080;&#1077;%201%20-%20&#1060;&#1086;&#1088;&#1084;&#1099;%20&#1092;&#1080;&#1085;.%20&#1086;&#1090;&#1095;.%20&#1087;&#1086;%20184%20&#1087;&#1088;&#1080;&#1082;&#1072;&#1079;&#1091;%20(&#1095;&#1072;&#1089;&#1090;&#1100;%20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1361027\PBC-Final%20Kmod8-December-2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saurambayeva\My%20Documents\Clients\kto\Asel\FSL%20Asel\KTO_WB_FSL_31.12.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RIshakhanov\Desktop\payroll_2003_modifi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0_PROJECTS\09_Scala_01_12\2_Scala_01_12_wp\Scala_12_01_WP\Scala_01_12_WP_I-sec_Treas&amp;Propert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форм ФО "/>
      <sheetName val="Ф1"/>
      <sheetName val="Ф2"/>
      <sheetName val="Ф3"/>
      <sheetName val="Ф4"/>
      <sheetName val="Ф2 (IAS18)"/>
      <sheetName val="5"/>
      <sheetName val="15"/>
      <sheetName val="16 "/>
      <sheetName val="17"/>
      <sheetName val="19"/>
      <sheetName val="20"/>
      <sheetName val="21"/>
      <sheetName val="27"/>
      <sheetName val="29"/>
      <sheetName val="30"/>
      <sheetName val="31"/>
      <sheetName val="33"/>
      <sheetName val="33-1"/>
      <sheetName val="34"/>
      <sheetName val="35"/>
      <sheetName val="37"/>
      <sheetName val="37-1"/>
      <sheetName val="38"/>
      <sheetName val="39"/>
      <sheetName val="40"/>
      <sheetName val="41 "/>
      <sheetName val="42 "/>
      <sheetName val="43"/>
      <sheetName val="44 "/>
      <sheetName val="45 "/>
      <sheetName val="46 "/>
      <sheetName val="47 "/>
      <sheetName val="48 "/>
      <sheetName val="49"/>
      <sheetName val="49-1"/>
      <sheetName val="50 "/>
      <sheetName val="51"/>
      <sheetName val="53"/>
      <sheetName val="54"/>
      <sheetName val="56 (2)"/>
      <sheetName val="56"/>
      <sheetName val="59"/>
      <sheetName val="62"/>
      <sheetName val="63"/>
      <sheetName val="64"/>
      <sheetName val="66"/>
      <sheetName val="80"/>
      <sheetName val="TP_МСФО15"/>
      <sheetName val="IFRS16"/>
      <sheetName val="Лист1"/>
      <sheetName val="ТР_МСФО15 Заполненный"/>
    </sheetNames>
    <sheetDataSet>
      <sheetData sheetId="0"/>
      <sheetData sheetId="1"/>
      <sheetData sheetId="2"/>
      <sheetData sheetId="3"/>
      <sheetData sheetId="4"/>
      <sheetData sheetId="5"/>
      <sheetData sheetId="6">
        <row r="2465">
          <cell r="H2465">
            <v>12699349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  <sheetName val="inv"/>
      <sheetName val="std tabel"/>
      <sheetName val="I-Index"/>
      <sheetName val="DATA"/>
      <sheetName val="G-183"/>
      <sheetName val="2008"/>
      <sheetName val="Production_Ref Q-1-3"/>
      <sheetName val="F-2.1"/>
      <sheetName val="R-40"/>
      <sheetName val="R-50"/>
      <sheetName val="LME_prices"/>
      <sheetName val="группа"/>
      <sheetName val="Статьи"/>
      <sheetName val="тип шпал"/>
      <sheetName val="Г анализ"/>
      <sheetName val="Info"/>
      <sheetName val="D2 DCF"/>
      <sheetName val="Pilot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п 15"/>
      <sheetName val="8"/>
      <sheetName val="IS"/>
      <sheetName val="BS"/>
      <sheetName val="lib"/>
      <sheetName val="OpexDetails"/>
      <sheetName val="Opex_sum_by_SC"/>
      <sheetName val="SC"/>
      <sheetName val="Price_by_SC_KZT"/>
      <sheetName val="Opex_serv&amp;other"/>
      <sheetName val="Opex_536"/>
      <sheetName val="Opex_by_quantity"/>
      <sheetName val="SC search"/>
      <sheetName val="lib1"/>
      <sheetName val="Codes"/>
      <sheetName val="modaj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>
        <row r="11">
          <cell r="H11">
            <v>15750000</v>
          </cell>
        </row>
        <row r="15">
          <cell r="H15">
            <v>5493284</v>
          </cell>
        </row>
        <row r="17">
          <cell r="H17">
            <v>846526</v>
          </cell>
        </row>
        <row r="21">
          <cell r="H21">
            <v>5439958</v>
          </cell>
        </row>
        <row r="28">
          <cell r="H28">
            <v>681603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  <sheetName val="Расчет_Ин"/>
    </sheetNames>
    <sheetDataSet>
      <sheetData sheetId="0"/>
      <sheetData sheetId="1"/>
      <sheetData sheetId="2" refreshError="1">
        <row r="27">
          <cell r="B27" t="str">
            <v>Negative amounts per transactions “Repo”</v>
          </cell>
          <cell r="C27">
            <v>0</v>
          </cell>
          <cell r="E27">
            <v>0</v>
          </cell>
        </row>
        <row r="41">
          <cell r="B41" t="str">
            <v>Loss from purchase-sale of securities with fixed income</v>
          </cell>
          <cell r="C41">
            <v>0</v>
          </cell>
          <cell r="E41">
            <v>0</v>
          </cell>
        </row>
        <row r="42">
          <cell r="B42" t="str">
            <v>Loss from purchase-sale of foreign currency</v>
          </cell>
          <cell r="C42">
            <v>22396</v>
          </cell>
          <cell r="E42">
            <v>4864</v>
          </cell>
        </row>
        <row r="46">
          <cell r="C46">
            <v>0</v>
          </cell>
          <cell r="E46">
            <v>0</v>
          </cell>
        </row>
        <row r="47">
          <cell r="B47" t="str">
            <v>Commission expenses from services on purchase-sale of TB</v>
          </cell>
          <cell r="C47">
            <v>2</v>
          </cell>
          <cell r="E47">
            <v>0</v>
          </cell>
        </row>
        <row r="48">
          <cell r="B48" t="str">
            <v>Commission expenses from services on purchase-sale of  foreign currency</v>
          </cell>
          <cell r="C48">
            <v>0</v>
          </cell>
          <cell r="E48">
            <v>0</v>
          </cell>
        </row>
        <row r="53">
          <cell r="B53" t="str">
            <v>Loss from revaluation of foreign currency</v>
          </cell>
          <cell r="C53">
            <v>10158</v>
          </cell>
          <cell r="E53">
            <v>1568</v>
          </cell>
        </row>
        <row r="149">
          <cell r="C149">
            <v>-2177</v>
          </cell>
          <cell r="E149">
            <v>-2374</v>
          </cell>
        </row>
        <row r="150">
          <cell r="C150">
            <v>0</v>
          </cell>
          <cell r="E150">
            <v>0</v>
          </cell>
        </row>
        <row r="151">
          <cell r="B151" t="str">
            <v>Interest income on other highly liquid securities</v>
          </cell>
          <cell r="C151">
            <v>0</v>
          </cell>
          <cell r="E151">
            <v>0</v>
          </cell>
        </row>
        <row r="170">
          <cell r="B170" t="str">
            <v>Foreign exchange gains from reverse repo operations</v>
          </cell>
          <cell r="C170">
            <v>0</v>
          </cell>
          <cell r="E170">
            <v>0</v>
          </cell>
        </row>
        <row r="173">
          <cell r="B173" t="str">
            <v>Interest income from hedging operations</v>
          </cell>
          <cell r="C173">
            <v>0</v>
          </cell>
          <cell r="E173">
            <v>0</v>
          </cell>
        </row>
        <row r="176">
          <cell r="B176" t="str">
            <v>Income on purchase-sale of securities with fixed income</v>
          </cell>
          <cell r="C176">
            <v>0</v>
          </cell>
          <cell r="E176">
            <v>0</v>
          </cell>
        </row>
        <row r="177">
          <cell r="B177" t="str">
            <v>Income from purchase-sale and revaluation of foreign currency</v>
          </cell>
          <cell r="C177">
            <v>-31075</v>
          </cell>
          <cell r="E177">
            <v>-9076</v>
          </cell>
        </row>
        <row r="181">
          <cell r="B181" t="str">
            <v>Commission income from purchase-sale of securities</v>
          </cell>
          <cell r="C181">
            <v>0</v>
          </cell>
          <cell r="E181">
            <v>0</v>
          </cell>
        </row>
        <row r="182">
          <cell r="B182" t="str">
            <v>Commission income from purchase-sale of foreign currency services</v>
          </cell>
          <cell r="C182">
            <v>-5261</v>
          </cell>
          <cell r="E182">
            <v>-2169</v>
          </cell>
        </row>
        <row r="183">
          <cell r="B183" t="str">
            <v>Commission income from issued guarantees</v>
          </cell>
          <cell r="C183">
            <v>-2</v>
          </cell>
          <cell r="E183">
            <v>-244</v>
          </cell>
        </row>
        <row r="188">
          <cell r="B188" t="str">
            <v>Income from revaluation of foreign currency</v>
          </cell>
          <cell r="C188">
            <v>-22898</v>
          </cell>
          <cell r="E188">
            <v>-411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1.1"/>
      <sheetName val="B1.2"/>
      <sheetName val="31.12.2003"/>
      <sheetName val="Prelim Cost"/>
      <sheetName val="CamKum Prod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Bal Sheet"/>
      <sheetName val="Income Statement"/>
      <sheetName val="Liquidity"/>
      <sheetName val="Profitability"/>
      <sheetName val="Leverage"/>
      <sheetName val="Tickmarks"/>
      <sheetName val="B-4"/>
      <sheetName val="Area Summary"/>
      <sheetName val="DATA"/>
      <sheetName val="Tabeller"/>
      <sheetName val="Z-10"/>
      <sheetName val="5R"/>
      <sheetName val="Anlagevermögen"/>
      <sheetName val="Worksheet in 1611 Preliminary A"/>
      <sheetName val="I-Index"/>
      <sheetName val="A-20"/>
      <sheetName val="Prelim Cost"/>
      <sheetName val="Расчет_Ин"/>
      <sheetName val="PIT&amp;PP(2)"/>
      <sheetName val="Cash CCI Detail"/>
      <sheetName val="A 100"/>
      <sheetName val="Details"/>
      <sheetName val="Содержание"/>
      <sheetName val="п 15"/>
      <sheetName val="ДопКПрочимФинАктивам"/>
      <sheetName val="B 1"/>
      <sheetName val="Sched 11-ACTUALS"/>
      <sheetName val="Comps"/>
      <sheetName val="Criterion Range"/>
      <sheetName val="ID"/>
      <sheetName val="01.01.05"/>
      <sheetName val="std tabel"/>
      <sheetName val="Settings"/>
      <sheetName val="PARAM"/>
      <sheetName val="CON-OST"/>
      <sheetName val="SQL-Table"/>
      <sheetName val="Book Adjustments"/>
      <sheetName val="Control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&amp;L"/>
      <sheetName val="main"/>
      <sheetName val="KZT I-O"/>
      <sheetName val="Assets"/>
      <sheetName val="Liabilities"/>
      <sheetName val="G Sec"/>
      <sheetName val="limits"/>
      <sheetName val="monitoring"/>
      <sheetName val="#REF"/>
      <sheetName val="Расчет_Ин"/>
      <sheetName val="RATE"/>
      <sheetName val="Table"/>
      <sheetName val="Interco payables&amp;receivables"/>
      <sheetName val="July_03_Pg8"/>
      <sheetName val="Anlagevermögen"/>
      <sheetName val="Статьи"/>
      <sheetName val="Планы"/>
      <sheetName val="Local Money01"/>
      <sheetName val="#ССЫЛКА"/>
      <sheetName val="N_SVOD"/>
      <sheetName val="B-4"/>
      <sheetName val="Bal Sheet"/>
      <sheetName val="Income Statement"/>
      <sheetName val="PROM_281099"/>
      <sheetName val="B1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I-Index"/>
      <sheetName val="Расчет_Ин"/>
    </sheetNames>
    <sheetDataSet>
      <sheetData sheetId="0">
        <row r="184">
          <cell r="A184">
            <v>7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Ф1"/>
      <sheetName val="Ф2"/>
      <sheetName val="Ф3"/>
      <sheetName val="Ф4"/>
      <sheetName val="ОПД"/>
      <sheetName val="1БК"/>
      <sheetName val="2БК"/>
      <sheetName val="3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Справка"/>
      <sheetName val="1R"/>
      <sheetName val="2R"/>
      <sheetName val="3R"/>
      <sheetName val="4R"/>
      <sheetName val="5R"/>
      <sheetName val="6R"/>
      <sheetName val="Приложение 2"/>
      <sheetName val="Приложение 3"/>
      <sheetName val="Приложение 4"/>
      <sheetName val="Dictionaries"/>
      <sheetName val="Займы"/>
      <sheetName val="Персонал"/>
      <sheetName val="FES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C2" t="str">
            <v>200х - 2</v>
          </cell>
        </row>
        <row r="3">
          <cell r="C3" t="str">
            <v>200х - 1</v>
          </cell>
        </row>
        <row r="4">
          <cell r="C4" t="str">
            <v>200х</v>
          </cell>
        </row>
      </sheetData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B-1.1"/>
      <sheetName val="J-400"/>
      <sheetName val="B-1.2"/>
      <sheetName val="B-1.6"/>
      <sheetName val="J-410"/>
      <sheetName val="IS"/>
      <sheetName val="BS"/>
      <sheetName val="B-1.2 (2)"/>
      <sheetName val="B-1.8"/>
      <sheetName val="Sheet3"/>
      <sheetName val="B-1.7"/>
      <sheetName val="Sheet2"/>
      <sheetName val="Cash flow-annex"/>
      <sheetName val="B-1.7 (2)"/>
      <sheetName val="PPE for cash F."/>
      <sheetName val="Notes&gt;&gt;&gt;"/>
      <sheetName val="B-1.3_Branches"/>
      <sheetName val="B-1.4_Shedevr"/>
      <sheetName val="B-1.5"/>
      <sheetName val="SAD-2002"/>
      <sheetName val="BS_PBC"/>
      <sheetName val="GL_PBC"/>
      <sheetName val="P&amp;L_PBC"/>
      <sheetName val="BS-Shed"/>
      <sheetName val="P&amp;L-Shed"/>
      <sheetName val="OBS-Shed"/>
      <sheetName val="Dictionaries"/>
      <sheetName val="I-Index"/>
      <sheetName val="B-4"/>
      <sheetName val="Bal Sheet"/>
      <sheetName val="Income State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1">
          <cell r="A1" t="str">
            <v>Almaty Margarine Factory (AMZ)</v>
          </cell>
        </row>
        <row r="2">
          <cell r="A2" t="str">
            <v>Consolidated Cash flow</v>
          </cell>
        </row>
        <row r="3">
          <cell r="A3" t="str">
            <v>December 31, 2003</v>
          </cell>
        </row>
        <row r="5">
          <cell r="D5">
            <v>37986</v>
          </cell>
        </row>
        <row r="6">
          <cell r="D6" t="str">
            <v>AMZ group - per KPMG</v>
          </cell>
        </row>
        <row r="7">
          <cell r="C7" t="str">
            <v/>
          </cell>
          <cell r="D7" t="str">
            <v>adjusted</v>
          </cell>
        </row>
        <row r="8">
          <cell r="A8" t="str">
            <v>Non-current assets</v>
          </cell>
        </row>
        <row r="9">
          <cell r="A9" t="str">
            <v>Land, buildings and facilities</v>
          </cell>
          <cell r="D9">
            <v>1853609</v>
          </cell>
        </row>
        <row r="10">
          <cell r="A10" t="str">
            <v>Machinery and equipment</v>
          </cell>
          <cell r="D10">
            <v>1415950</v>
          </cell>
        </row>
        <row r="11">
          <cell r="A11" t="str">
            <v>Vehicles</v>
          </cell>
          <cell r="D11">
            <v>156866</v>
          </cell>
        </row>
        <row r="12">
          <cell r="A12" t="str">
            <v>Other</v>
          </cell>
          <cell r="D12">
            <v>97373</v>
          </cell>
        </row>
        <row r="13">
          <cell r="A13" t="str">
            <v>PPE, cost</v>
          </cell>
          <cell r="D13">
            <v>3523798</v>
          </cell>
        </row>
        <row r="14">
          <cell r="A14" t="str">
            <v>Acc. Deprec.-Land, buildings and facilities</v>
          </cell>
          <cell r="D14">
            <v>-597420</v>
          </cell>
        </row>
        <row r="15">
          <cell r="A15" t="str">
            <v>Acc. Deprec.-Machinery and equipment</v>
          </cell>
          <cell r="D15">
            <v>-475890</v>
          </cell>
        </row>
        <row r="16">
          <cell r="A16" t="str">
            <v>Acc. Deprec.-Vehicles</v>
          </cell>
          <cell r="D16">
            <v>-80520</v>
          </cell>
        </row>
        <row r="17">
          <cell r="A17" t="str">
            <v>Acc. Deprec.-Other</v>
          </cell>
          <cell r="D17">
            <v>-48281</v>
          </cell>
        </row>
        <row r="18">
          <cell r="A18" t="str">
            <v>PPE, accumulated depreciation</v>
          </cell>
          <cell r="D18">
            <v>-1202111</v>
          </cell>
        </row>
        <row r="19">
          <cell r="A19" t="str">
            <v>NBV-Land, buildings and facilities</v>
          </cell>
          <cell r="D19">
            <v>1256189</v>
          </cell>
        </row>
        <row r="20">
          <cell r="A20" t="str">
            <v>NBV-Machinery and equipment</v>
          </cell>
          <cell r="D20">
            <v>940060</v>
          </cell>
        </row>
        <row r="21">
          <cell r="A21" t="str">
            <v>NBV-Vehicles</v>
          </cell>
          <cell r="D21">
            <v>76346</v>
          </cell>
        </row>
        <row r="22">
          <cell r="A22" t="str">
            <v>NBV-Other</v>
          </cell>
          <cell r="D22">
            <v>49092</v>
          </cell>
        </row>
        <row r="23">
          <cell r="A23" t="str">
            <v>PPE, NBV</v>
          </cell>
          <cell r="D23">
            <v>2321687</v>
          </cell>
        </row>
        <row r="24">
          <cell r="A24" t="str">
            <v>Construction-in-process</v>
          </cell>
          <cell r="D24">
            <v>24700</v>
          </cell>
        </row>
        <row r="25">
          <cell r="D25">
            <v>0</v>
          </cell>
        </row>
        <row r="26">
          <cell r="A26" t="str">
            <v>Lisences and certificates</v>
          </cell>
          <cell r="D26">
            <v>0</v>
          </cell>
        </row>
        <row r="27">
          <cell r="A27" t="str">
            <v>Other</v>
          </cell>
          <cell r="D27">
            <v>363</v>
          </cell>
        </row>
        <row r="28">
          <cell r="A28" t="str">
            <v>Computer programs</v>
          </cell>
          <cell r="D28">
            <v>5078</v>
          </cell>
        </row>
        <row r="29">
          <cell r="A29" t="str">
            <v>Intangible assets, cost</v>
          </cell>
          <cell r="D29">
            <v>5441</v>
          </cell>
        </row>
        <row r="30">
          <cell r="A30" t="str">
            <v>Acc. Deprec.-Lisences and certificates</v>
          </cell>
          <cell r="D30">
            <v>0</v>
          </cell>
        </row>
        <row r="31">
          <cell r="A31" t="str">
            <v>Acc. Deprec.-Other</v>
          </cell>
          <cell r="D31">
            <v>-31</v>
          </cell>
        </row>
        <row r="32">
          <cell r="A32" t="str">
            <v>Acc. Deprec.-Computer programs</v>
          </cell>
          <cell r="D32">
            <v>-2724</v>
          </cell>
        </row>
        <row r="33">
          <cell r="A33" t="str">
            <v>Intangible assets, acc. amortization</v>
          </cell>
          <cell r="D33">
            <v>-2755</v>
          </cell>
        </row>
        <row r="34">
          <cell r="A34" t="str">
            <v>NBV-Lisences and certificates</v>
          </cell>
          <cell r="D34">
            <v>0</v>
          </cell>
        </row>
        <row r="35">
          <cell r="A35" t="str">
            <v>NBV-Other</v>
          </cell>
          <cell r="D35">
            <v>332</v>
          </cell>
        </row>
        <row r="36">
          <cell r="A36" t="str">
            <v>NBV-Computer programs</v>
          </cell>
          <cell r="D36">
            <v>2354</v>
          </cell>
        </row>
        <row r="37">
          <cell r="A37" t="str">
            <v>Intangible assets, NBV</v>
          </cell>
          <cell r="D37">
            <v>2686</v>
          </cell>
        </row>
        <row r="38">
          <cell r="D38">
            <v>0</v>
          </cell>
        </row>
        <row r="39">
          <cell r="A39" t="str">
            <v>Service XXI, LLC (100%)</v>
          </cell>
          <cell r="D39">
            <v>0</v>
          </cell>
        </row>
        <row r="40">
          <cell r="A40" t="str">
            <v>Ust-Kamenogorsky MES (3.75%)</v>
          </cell>
          <cell r="D40">
            <v>2831</v>
          </cell>
        </row>
        <row r="41">
          <cell r="A41" t="str">
            <v>Detsky fond (25%)</v>
          </cell>
          <cell r="D41">
            <v>0</v>
          </cell>
        </row>
        <row r="42">
          <cell r="A42" t="str">
            <v>Stigle-Nisso, LLC (50%)</v>
          </cell>
          <cell r="D42">
            <v>0</v>
          </cell>
        </row>
        <row r="43">
          <cell r="A43" t="str">
            <v>Senim Bank (0.01%)</v>
          </cell>
          <cell r="D43">
            <v>0</v>
          </cell>
        </row>
        <row r="44">
          <cell r="A44" t="str">
            <v>Other</v>
          </cell>
          <cell r="D44">
            <v>0</v>
          </cell>
        </row>
        <row r="45">
          <cell r="A45" t="str">
            <v>L-T Investments</v>
          </cell>
          <cell r="D45">
            <v>2831</v>
          </cell>
        </row>
        <row r="46">
          <cell r="A46" t="str">
            <v>LT accounts receivable</v>
          </cell>
        </row>
        <row r="47">
          <cell r="A47" t="str">
            <v>Total non-current assets</v>
          </cell>
          <cell r="D47">
            <v>2351904</v>
          </cell>
        </row>
        <row r="49">
          <cell r="A49" t="str">
            <v>Current assets</v>
          </cell>
        </row>
        <row r="51">
          <cell r="A51" t="str">
            <v>Raw materials, direct and indirect</v>
          </cell>
          <cell r="D51">
            <v>313773</v>
          </cell>
        </row>
        <row r="52">
          <cell r="A52" t="str">
            <v>Fuel</v>
          </cell>
          <cell r="D52">
            <v>909</v>
          </cell>
        </row>
        <row r="53">
          <cell r="A53" t="str">
            <v>Package</v>
          </cell>
          <cell r="D53">
            <v>270148</v>
          </cell>
        </row>
        <row r="54">
          <cell r="A54" t="str">
            <v>Spare parts</v>
          </cell>
          <cell r="D54">
            <v>52936</v>
          </cell>
        </row>
        <row r="55">
          <cell r="A55" t="str">
            <v>Construction materials</v>
          </cell>
          <cell r="D55">
            <v>10337</v>
          </cell>
        </row>
        <row r="56">
          <cell r="A56" t="str">
            <v>Other materials</v>
          </cell>
          <cell r="D56">
            <v>3310</v>
          </cell>
        </row>
        <row r="57">
          <cell r="A57" t="str">
            <v>Stock-in-transit</v>
          </cell>
          <cell r="D57">
            <v>0</v>
          </cell>
        </row>
        <row r="58">
          <cell r="A58" t="str">
            <v>Raw materials</v>
          </cell>
          <cell r="D58">
            <v>651413</v>
          </cell>
        </row>
        <row r="59">
          <cell r="A59" t="str">
            <v>Work-in-Process</v>
          </cell>
          <cell r="D59">
            <v>41</v>
          </cell>
        </row>
        <row r="60">
          <cell r="A60" t="str">
            <v>Finished goods in warehouse</v>
          </cell>
          <cell r="D60">
            <v>83023</v>
          </cell>
        </row>
        <row r="61">
          <cell r="A61" t="str">
            <v>Finished goods in distribution points</v>
          </cell>
          <cell r="D61">
            <v>10773</v>
          </cell>
        </row>
        <row r="62">
          <cell r="A62" t="str">
            <v>Finished goods in divisions</v>
          </cell>
          <cell r="D62">
            <v>136205</v>
          </cell>
        </row>
        <row r="63">
          <cell r="A63" t="str">
            <v>Finished goods in transit</v>
          </cell>
          <cell r="D63">
            <v>0</v>
          </cell>
        </row>
        <row r="64">
          <cell r="A64" t="str">
            <v>Finished goods</v>
          </cell>
          <cell r="D64">
            <v>230001</v>
          </cell>
        </row>
        <row r="65">
          <cell r="A65" t="str">
            <v>Purchased finished goods</v>
          </cell>
          <cell r="D65">
            <v>197708</v>
          </cell>
        </row>
        <row r="66">
          <cell r="A66" t="str">
            <v>Inventories</v>
          </cell>
          <cell r="D66">
            <v>1079163</v>
          </cell>
        </row>
        <row r="67">
          <cell r="A67" t="str">
            <v>Reserve for obsolecsence</v>
          </cell>
          <cell r="D67">
            <v>-3165</v>
          </cell>
        </row>
        <row r="68">
          <cell r="A68" t="str">
            <v>Total inventories</v>
          </cell>
          <cell r="D68">
            <v>1075998</v>
          </cell>
        </row>
        <row r="69">
          <cell r="A69" t="str">
            <v>Trade receivables from 3-d parties</v>
          </cell>
          <cell r="D69">
            <v>37354</v>
          </cell>
        </row>
        <row r="70">
          <cell r="A70" t="str">
            <v>Receivables from branches</v>
          </cell>
          <cell r="D70">
            <v>0</v>
          </cell>
        </row>
        <row r="71">
          <cell r="A71" t="str">
            <v>Accounts receivable from Shedevr</v>
          </cell>
          <cell r="D71">
            <v>0</v>
          </cell>
        </row>
        <row r="72">
          <cell r="A72" t="str">
            <v>Accounts receivable from MAI and KMZ</v>
          </cell>
          <cell r="D72">
            <v>70368</v>
          </cell>
        </row>
        <row r="73">
          <cell r="A73" t="str">
            <v>Other receivables</v>
          </cell>
          <cell r="D73">
            <v>1683</v>
          </cell>
        </row>
        <row r="74">
          <cell r="A74" t="str">
            <v>Accounts receivable</v>
          </cell>
          <cell r="D74">
            <v>109405</v>
          </cell>
        </row>
        <row r="75">
          <cell r="A75" t="str">
            <v>Allowance for bad debts</v>
          </cell>
          <cell r="D75">
            <v>-10731</v>
          </cell>
        </row>
        <row r="76">
          <cell r="A76" t="str">
            <v>Accounts receivable, net</v>
          </cell>
          <cell r="D76">
            <v>98674</v>
          </cell>
        </row>
        <row r="77">
          <cell r="A77" t="str">
            <v>Short-term investments</v>
          </cell>
          <cell r="D77">
            <v>0</v>
          </cell>
        </row>
        <row r="78">
          <cell r="A78" t="str">
            <v>Allowance</v>
          </cell>
          <cell r="D78">
            <v>0</v>
          </cell>
        </row>
        <row r="79">
          <cell r="A79" t="str">
            <v>Short-term investments, net</v>
          </cell>
          <cell r="D79">
            <v>0</v>
          </cell>
        </row>
        <row r="80">
          <cell r="A80" t="str">
            <v>Petty cash</v>
          </cell>
          <cell r="D80">
            <v>10722</v>
          </cell>
        </row>
        <row r="81">
          <cell r="A81" t="str">
            <v>Cash in bank (tenge)</v>
          </cell>
          <cell r="D81">
            <v>43771</v>
          </cell>
        </row>
        <row r="82">
          <cell r="A82" t="str">
            <v>Cash in bank (foreign curr)</v>
          </cell>
          <cell r="D82">
            <v>0</v>
          </cell>
        </row>
        <row r="83">
          <cell r="A83" t="str">
            <v>Cash in transit</v>
          </cell>
          <cell r="D83">
            <v>341</v>
          </cell>
        </row>
        <row r="84">
          <cell r="A84" t="str">
            <v>Cash in divisions</v>
          </cell>
          <cell r="D84">
            <v>0</v>
          </cell>
        </row>
        <row r="85">
          <cell r="A85" t="str">
            <v>LOC deposits</v>
          </cell>
          <cell r="D85">
            <v>0</v>
          </cell>
        </row>
        <row r="86">
          <cell r="A86" t="str">
            <v>Deposits</v>
          </cell>
          <cell r="D86">
            <v>0</v>
          </cell>
        </row>
        <row r="87">
          <cell r="A87" t="str">
            <v>Other cash</v>
          </cell>
          <cell r="D87">
            <v>0</v>
          </cell>
        </row>
        <row r="88">
          <cell r="A88" t="str">
            <v>Cash</v>
          </cell>
          <cell r="D88">
            <v>54834</v>
          </cell>
        </row>
        <row r="89">
          <cell r="A89" t="str">
            <v>Advances paid</v>
          </cell>
          <cell r="D89">
            <v>153996</v>
          </cell>
        </row>
        <row r="90">
          <cell r="A90" t="str">
            <v>Allowance for bad debts</v>
          </cell>
          <cell r="D90">
            <v>0</v>
          </cell>
        </row>
        <row r="91">
          <cell r="A91" t="str">
            <v>Advances paid, net</v>
          </cell>
          <cell r="D91">
            <v>153996</v>
          </cell>
        </row>
        <row r="92">
          <cell r="A92" t="str">
            <v>Accountable advances paid to employees</v>
          </cell>
          <cell r="D92">
            <v>11999</v>
          </cell>
        </row>
        <row r="93">
          <cell r="A93" t="str">
            <v>Advances and loans paid to employees</v>
          </cell>
          <cell r="D93">
            <v>0</v>
          </cell>
        </row>
        <row r="94">
          <cell r="A94" t="str">
            <v>Receivables on claims</v>
          </cell>
          <cell r="D94">
            <v>7244</v>
          </cell>
        </row>
        <row r="95">
          <cell r="A95" t="str">
            <v>Prepaid taxes and other prepayments</v>
          </cell>
          <cell r="D95">
            <v>169</v>
          </cell>
        </row>
        <row r="96">
          <cell r="A96" t="str">
            <v>Bad debtors</v>
          </cell>
          <cell r="D96">
            <v>0</v>
          </cell>
        </row>
        <row r="97">
          <cell r="A97" t="str">
            <v>Other debtors</v>
          </cell>
          <cell r="D97">
            <v>19412</v>
          </cell>
        </row>
        <row r="98">
          <cell r="A98" t="str">
            <v>Allowance for bad debts</v>
          </cell>
          <cell r="D98">
            <v>-5500</v>
          </cell>
        </row>
        <row r="99">
          <cell r="A99" t="str">
            <v>Other debtors, net</v>
          </cell>
          <cell r="D99">
            <v>13912</v>
          </cell>
        </row>
        <row r="100">
          <cell r="A100" t="str">
            <v>Related parties receivables</v>
          </cell>
          <cell r="D100">
            <v>0</v>
          </cell>
        </row>
        <row r="101">
          <cell r="A101" t="str">
            <v>Employee receivables</v>
          </cell>
          <cell r="D101">
            <v>0</v>
          </cell>
        </row>
        <row r="102">
          <cell r="A102" t="str">
            <v>Taxes receivable</v>
          </cell>
          <cell r="D102">
            <v>0</v>
          </cell>
        </row>
        <row r="103">
          <cell r="A103" t="str">
            <v>Deferred expenses</v>
          </cell>
          <cell r="D103">
            <v>154</v>
          </cell>
        </row>
        <row r="104">
          <cell r="A104" t="str">
            <v>Total current assets</v>
          </cell>
          <cell r="D104">
            <v>1397568</v>
          </cell>
        </row>
        <row r="105">
          <cell r="A105" t="str">
            <v>TOTAL ASSETS</v>
          </cell>
          <cell r="D105">
            <v>3749472</v>
          </cell>
        </row>
        <row r="106">
          <cell r="A106" t="str">
            <v>Capital</v>
          </cell>
        </row>
        <row r="107">
          <cell r="A107" t="str">
            <v>Common stock</v>
          </cell>
          <cell r="D107">
            <v>-199279</v>
          </cell>
        </row>
        <row r="108">
          <cell r="A108" t="str">
            <v>Preferred stock</v>
          </cell>
          <cell r="D108">
            <v>-3817</v>
          </cell>
        </row>
        <row r="109">
          <cell r="A109" t="str">
            <v>Charter fund</v>
          </cell>
          <cell r="D109">
            <v>-203096</v>
          </cell>
        </row>
        <row r="110">
          <cell r="A110" t="str">
            <v>Hyperinflation adjustment</v>
          </cell>
          <cell r="D110">
            <v>-290265</v>
          </cell>
        </row>
        <row r="111">
          <cell r="A111" t="str">
            <v>Treasury stock</v>
          </cell>
          <cell r="D111">
            <v>0</v>
          </cell>
        </row>
        <row r="112">
          <cell r="A112" t="str">
            <v>Reserve funds</v>
          </cell>
          <cell r="D112">
            <v>0</v>
          </cell>
        </row>
        <row r="113">
          <cell r="A113" t="str">
            <v>Additional unpaid capital</v>
          </cell>
          <cell r="D113">
            <v>-1165927</v>
          </cell>
        </row>
        <row r="114">
          <cell r="A114" t="str">
            <v>Retained loss of prior periods</v>
          </cell>
          <cell r="D114">
            <v>1105230</v>
          </cell>
        </row>
        <row r="115">
          <cell r="A115" t="str">
            <v>Dividends declared</v>
          </cell>
          <cell r="D115">
            <v>184501</v>
          </cell>
        </row>
        <row r="116">
          <cell r="A116" t="str">
            <v>Additional unpaid capital - writing off to NI</v>
          </cell>
          <cell r="D116">
            <v>-93623</v>
          </cell>
        </row>
        <row r="117">
          <cell r="A117" t="str">
            <v>Net (income) loss</v>
          </cell>
          <cell r="D117">
            <v>-514306</v>
          </cell>
        </row>
        <row r="118">
          <cell r="A118" t="str">
            <v>Total capital</v>
          </cell>
          <cell r="D118">
            <v>-977486</v>
          </cell>
        </row>
        <row r="120">
          <cell r="A120" t="str">
            <v>Minority interest</v>
          </cell>
        </row>
        <row r="122">
          <cell r="A122" t="str">
            <v>Non-current liabilities</v>
          </cell>
        </row>
        <row r="123">
          <cell r="A123" t="str">
            <v>LT Interest payable</v>
          </cell>
        </row>
        <row r="124">
          <cell r="A124" t="str">
            <v>Loan of MinFin</v>
          </cell>
          <cell r="D124">
            <v>0</v>
          </cell>
        </row>
        <row r="125">
          <cell r="A125" t="str">
            <v>Loan of Ridcom</v>
          </cell>
          <cell r="D125">
            <v>0</v>
          </cell>
        </row>
        <row r="126">
          <cell r="A126" t="str">
            <v>Long-term loans</v>
          </cell>
          <cell r="D126">
            <v>0</v>
          </cell>
        </row>
        <row r="127">
          <cell r="A127" t="str">
            <v>Ridcom AG</v>
          </cell>
          <cell r="D127">
            <v>0</v>
          </cell>
        </row>
        <row r="128">
          <cell r="A128" t="str">
            <v>Nakosta AG</v>
          </cell>
          <cell r="D128">
            <v>0</v>
          </cell>
        </row>
        <row r="129">
          <cell r="A129" t="str">
            <v>Kazkommertzbank</v>
          </cell>
          <cell r="D129">
            <v>-767599</v>
          </cell>
        </row>
        <row r="130">
          <cell r="A130" t="str">
            <v>Deferred taxes</v>
          </cell>
          <cell r="D130">
            <v>-227065</v>
          </cell>
        </row>
        <row r="131">
          <cell r="A131" t="str">
            <v>Total non-current liabilities</v>
          </cell>
          <cell r="D131">
            <v>-994664</v>
          </cell>
        </row>
        <row r="133">
          <cell r="A133" t="str">
            <v>Current liabilities</v>
          </cell>
        </row>
        <row r="134">
          <cell r="A134" t="str">
            <v>Kazkommertzbank</v>
          </cell>
          <cell r="D134">
            <v>-488861</v>
          </cell>
        </row>
        <row r="135">
          <cell r="A135" t="str">
            <v>ATF Bank</v>
          </cell>
          <cell r="D135">
            <v>0</v>
          </cell>
        </row>
        <row r="136">
          <cell r="A136" t="str">
            <v>ST Bank loans</v>
          </cell>
          <cell r="D136">
            <v>0</v>
          </cell>
        </row>
        <row r="137">
          <cell r="A137" t="str">
            <v>ST portion of LT loans</v>
          </cell>
          <cell r="D137">
            <v>0</v>
          </cell>
        </row>
        <row r="138">
          <cell r="A138" t="str">
            <v>ST Bank loans and ST portion of LT loans</v>
          </cell>
          <cell r="D138">
            <v>0</v>
          </cell>
        </row>
        <row r="139">
          <cell r="A139" t="str">
            <v>Trade payables</v>
          </cell>
          <cell r="D139">
            <v>-137871</v>
          </cell>
        </row>
        <row r="140">
          <cell r="A140" t="str">
            <v>Payables to related parties</v>
          </cell>
          <cell r="D140">
            <v>-434323</v>
          </cell>
        </row>
        <row r="141">
          <cell r="A141" t="str">
            <v>Payables to branches</v>
          </cell>
          <cell r="D141">
            <v>0</v>
          </cell>
        </row>
        <row r="142">
          <cell r="A142" t="str">
            <v>Payables to employees</v>
          </cell>
          <cell r="D142">
            <v>-19252</v>
          </cell>
        </row>
        <row r="143">
          <cell r="A143" t="str">
            <v>VAT payable</v>
          </cell>
          <cell r="D143">
            <v>12366</v>
          </cell>
        </row>
        <row r="144">
          <cell r="A144" t="str">
            <v>Pension fund</v>
          </cell>
          <cell r="D144">
            <v>-2092</v>
          </cell>
        </row>
        <row r="145">
          <cell r="A145" t="str">
            <v>Social tax</v>
          </cell>
          <cell r="D145">
            <v>-4510</v>
          </cell>
        </row>
        <row r="146">
          <cell r="A146" t="str">
            <v>Other</v>
          </cell>
          <cell r="D146">
            <v>-1912</v>
          </cell>
        </row>
        <row r="147">
          <cell r="A147" t="str">
            <v>Taxes payable</v>
          </cell>
          <cell r="D147">
            <v>-27190</v>
          </cell>
        </row>
        <row r="148">
          <cell r="A148" t="str">
            <v>Dividends payable on common stock</v>
          </cell>
          <cell r="D148">
            <v>-184972</v>
          </cell>
        </row>
        <row r="149">
          <cell r="A149" t="str">
            <v>Dividends payable on preferred stock</v>
          </cell>
          <cell r="D149">
            <v>0</v>
          </cell>
        </row>
        <row r="150">
          <cell r="A150" t="str">
            <v>Dividends payable</v>
          </cell>
          <cell r="D150">
            <v>-184972</v>
          </cell>
        </row>
        <row r="151">
          <cell r="A151" t="str">
            <v>Advances received</v>
          </cell>
          <cell r="D151">
            <v>-1954</v>
          </cell>
        </row>
        <row r="152">
          <cell r="A152" t="str">
            <v>Interest payable to Nakosta AG</v>
          </cell>
          <cell r="D152">
            <v>-484546</v>
          </cell>
        </row>
        <row r="153">
          <cell r="A153" t="str">
            <v>Interest payable to Ridcom AG</v>
          </cell>
          <cell r="D153">
            <v>0</v>
          </cell>
        </row>
        <row r="154">
          <cell r="A154" t="str">
            <v>Interest payable</v>
          </cell>
          <cell r="D154">
            <v>-484546</v>
          </cell>
        </row>
        <row r="155">
          <cell r="A155" t="str">
            <v>Other liabilities</v>
          </cell>
          <cell r="D155">
            <v>-2205</v>
          </cell>
        </row>
        <row r="156">
          <cell r="A156" t="str">
            <v>Total current liabilities</v>
          </cell>
          <cell r="D156">
            <v>-1777322</v>
          </cell>
        </row>
        <row r="157">
          <cell r="A157" t="str">
            <v>Total liabilities</v>
          </cell>
          <cell r="D157">
            <v>-2771986</v>
          </cell>
        </row>
        <row r="158">
          <cell r="A158" t="str">
            <v>TOTAL LIABILITIES AND CAPITAL</v>
          </cell>
          <cell r="D158">
            <v>-3749472</v>
          </cell>
        </row>
        <row r="160">
          <cell r="A160" t="str">
            <v>check</v>
          </cell>
          <cell r="D160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B-1.7"/>
      <sheetName val="Расчет_И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map_nat"/>
      <sheetName val="map_RPG"/>
      <sheetName val="Profit &amp; Loss Total"/>
      <sheetName val="IPR_VOG"/>
      <sheetName val="6НК-cт."/>
      <sheetName val="Форма2"/>
      <sheetName val="СписокТЭП"/>
      <sheetName val="Precios"/>
      <sheetName val="ЗАО_н.ит"/>
      <sheetName val="11"/>
      <sheetName val="ЗАО_мес"/>
      <sheetName val="Форма1"/>
      <sheetName val="Осн"/>
      <sheetName val="Сдача "/>
      <sheetName val="Пром1"/>
      <sheetName val="предприятия"/>
      <sheetName val="Data-in"/>
      <sheetName val="Ural med"/>
      <sheetName val="ФОТ"/>
      <sheetName val="Лист1 (2)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Financial ratios А3"/>
      <sheetName val="12 месяцев 2010"/>
      <sheetName val="Нефть"/>
      <sheetName val="Dictionaries"/>
      <sheetName val="Содержание"/>
      <sheetName val="КТЖ БДР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справочники"/>
      <sheetName val="Ф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2.2 ОтклОТМ"/>
      <sheetName val="1.3.2 ОТМ"/>
      <sheetName val="Plrap"/>
      <sheetName val="Plsum"/>
      <sheetName val="Pladj"/>
      <sheetName val="Cash Flow - 2004 Workings"/>
      <sheetName val="7.1"/>
      <sheetName val="Форма2"/>
      <sheetName val="Форма1"/>
      <sheetName val="PP_E mvt for 2003"/>
      <sheetName val="Предпр"/>
      <sheetName val="ЦентрЗатр"/>
      <sheetName val="ЕдИзм"/>
      <sheetName val="yO302.1"/>
      <sheetName val="additional_data"/>
      <sheetName val="#ССЫЛКА"/>
      <sheetName val="ЯНВ_99"/>
      <sheetName val="N_SVOD"/>
      <sheetName val="L-1"/>
      <sheetName val="FES"/>
      <sheetName val="1NK"/>
      <sheetName val="Anlagevermögen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Def"/>
      <sheetName val="NOV"/>
      <sheetName val="2БО"/>
      <sheetName val="Sheet1"/>
      <sheetName val="свод"/>
      <sheetName val="группа"/>
      <sheetName val="Расчеты"/>
      <sheetName val="Данные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VLOOKUP"/>
      <sheetName val="INPUTMASTER"/>
      <sheetName val="Ввод"/>
      <sheetName val="Capex"/>
      <sheetName val="Assump"/>
      <sheetName val="PP&amp;E_mvt_for_20032"/>
      <sheetName val="2_2_ОтклОТМ2"/>
      <sheetName val="1_3_2_ОТМ2"/>
      <sheetName val="Cash_Flow_-_2004_Workings2"/>
      <sheetName val="7_12"/>
      <sheetName val="PP_E_mvt_for_20032"/>
      <sheetName val="yO302_1"/>
      <sheetName val="2_2_ÎòêëÎÒÌ"/>
      <sheetName val="1_3_2_ÎÒÌ"/>
      <sheetName val="д_7_001"/>
      <sheetName val="Standing data"/>
      <sheetName val="2005 Social"/>
      <sheetName val="Cash Flow - CY Workings"/>
      <sheetName val="Собственный капитал"/>
      <sheetName val="Disclosure"/>
      <sheetName val="Inputs - general"/>
      <sheetName val="US Dollar 2003"/>
      <sheetName val="SDR 2003"/>
      <sheetName val="I KEY INFORMATION"/>
      <sheetName val="VI REVENUE OOD"/>
      <sheetName val="IIb P&amp;L short"/>
      <sheetName val="IV REVENUE ROOMS"/>
      <sheetName val="IV REVENUE  F&amp;B"/>
      <sheetName val="Assp"/>
      <sheetName val="ToggleBox"/>
      <sheetName val="Пр2"/>
      <sheetName val="ATI"/>
      <sheetName val="Sheet2"/>
      <sheetName val="Cash CCI Detail"/>
      <sheetName val="TERMS"/>
      <sheetName val="Sensitivity"/>
      <sheetName val="БРК 1"/>
      <sheetName val="БРК 2"/>
      <sheetName val="БРК 3"/>
      <sheetName val="Управление"/>
      <sheetName val="ГБРК"/>
      <sheetName val="Произв. затраты"/>
      <sheetName val="IIb P_L short"/>
      <sheetName val="IV REVENUE  F_B"/>
      <sheetName val="Параметры"/>
      <sheetName val="Threshold Table"/>
      <sheetName val="Standing_data"/>
      <sheetName val="2005_Social"/>
      <sheetName val="US_Dollar_2003"/>
      <sheetName val="SDR_2003"/>
      <sheetName val="Cash_Flow_-_CY_Workings"/>
      <sheetName val="Собственный_капитал"/>
      <sheetName val="Inputs_-_general"/>
      <sheetName val="I_KEY_INFORMATION"/>
      <sheetName val="VI_REVENUE_OOD"/>
      <sheetName val="IIb_P&amp;L_short"/>
      <sheetName val="IV_REVENUE_ROOMS"/>
      <sheetName val="IV_REVENUE__F&amp;B"/>
      <sheetName val="Cash_CCI_Detail"/>
      <sheetName val="Scenarios"/>
      <sheetName val="Workings"/>
      <sheetName val="Macroeconomic Assumptions"/>
      <sheetName val="PP&amp;E_mvt_for_20033"/>
      <sheetName val="2_2_ОтклОТМ3"/>
      <sheetName val="1_3_2_ОТМ3"/>
      <sheetName val="Cash_Flow_-_2004_Workings3"/>
      <sheetName val="7_13"/>
      <sheetName val="PP_E_mvt_for_20033"/>
      <sheetName val="yO302_11"/>
      <sheetName val="2_2_ÎòêëÎÒÌ1"/>
      <sheetName val="1_3_2_ÎÒÌ1"/>
      <sheetName val="д_7_0011"/>
      <sheetName val="Standing_data1"/>
      <sheetName val="2005_Social1"/>
      <sheetName val="US_Dollar_20031"/>
      <sheetName val="SDR_20031"/>
      <sheetName val="Cash_Flow_-_CY_Workings1"/>
      <sheetName val="Собственный_капитал1"/>
      <sheetName val="Inputs_-_general1"/>
      <sheetName val="I_KEY_INFORMATION1"/>
      <sheetName val="VI_REVENUE_OOD1"/>
      <sheetName val="IIb_P&amp;L_short1"/>
      <sheetName val="IV_REVENUE_ROOMS1"/>
      <sheetName val="IV_REVENUE__F&amp;B1"/>
      <sheetName val="Cash_CCI_Detail1"/>
      <sheetName val="IIb_P_L_short"/>
      <sheetName val="IV_REVENUE__F_B"/>
      <sheetName val="Macroeconomic_Assumptions"/>
      <sheetName val="input_data"/>
      <sheetName val="внутр обороты ОАР"/>
      <sheetName val="Инв освоение"/>
      <sheetName val="Инв финас"/>
      <sheetName val="внутр обороты ОПУ"/>
      <sheetName val="внутр обороты БС"/>
      <sheetName val="внутр обороты ДДС"/>
      <sheetName val="Фин.дох.и расх."/>
      <sheetName val="Баланс"/>
      <sheetName val="Обор капитал"/>
      <sheetName val="ОДД"/>
      <sheetName val="Доп.показатели"/>
      <sheetName val="ОПУ"/>
      <sheetName val="Объёмы продаж"/>
      <sheetName val="Запасы готовой продукции"/>
      <sheetName val="Цены"/>
      <sheetName val="Уд.себ-сть"/>
      <sheetName val="расш.пр.в уд себ-сти 12 мес"/>
      <sheetName val="расш.пр.в ан-зе себ-сти 12 мес"/>
      <sheetName val="расш.пр.в ан-зе себ-сти 11м к п"/>
      <sheetName val="расш.пр.в уд себ-сти к пр г"/>
      <sheetName val="расш.пр.в ОАР"/>
      <sheetName val="Пр.опер.дох.и расх."/>
      <sheetName val="расш.пр.в расх.по реализ."/>
      <sheetName val="Расх.по реализ."/>
      <sheetName val="эффект нал ставка"/>
      <sheetName val="Ан-з себ-сти 12 мес"/>
      <sheetName val="Hidden"/>
      <sheetName val="Prelim Cost"/>
      <sheetName val="GAAP TB 30.09.01  detail p&amp;l"/>
      <sheetName val="PP&amp;E_mvt_for_20034"/>
      <sheetName val="Cash_Flow_-_2004_Workings4"/>
      <sheetName val="7_14"/>
      <sheetName val="2_2_ОтклОТМ4"/>
      <sheetName val="1_3_2_ОТМ4"/>
      <sheetName val="PP_E_mvt_for_20034"/>
      <sheetName val="yO302_12"/>
      <sheetName val="2_2_ÎòêëÎÒÌ2"/>
      <sheetName val="1_3_2_ÎÒÌ2"/>
      <sheetName val="д_7_0012"/>
      <sheetName val="Standing_data2"/>
      <sheetName val="2005_Social2"/>
      <sheetName val="US_Dollar_20032"/>
      <sheetName val="SDR_20032"/>
      <sheetName val="Cash_Flow_-_CY_Workings2"/>
      <sheetName val="Собственный_капитал2"/>
      <sheetName val="Inputs_-_general2"/>
      <sheetName val="I_KEY_INFORMATION2"/>
      <sheetName val="VI_REVENUE_OOD2"/>
      <sheetName val="IIb_P&amp;L_short2"/>
      <sheetName val="IV_REVENUE_ROOMS2"/>
      <sheetName val="IV_REVENUE__F&amp;B2"/>
      <sheetName val="Cash_CCI_Detail2"/>
      <sheetName val="Macroeconomic_Assumptions1"/>
      <sheetName val="IIb_P_L_short1"/>
      <sheetName val="IV_REVENUE__F_B1"/>
      <sheetName val="внутр_обороты_ОАР"/>
      <sheetName val="Инв_освоение"/>
      <sheetName val="Инв_финас"/>
      <sheetName val="внутр_обороты_ОПУ"/>
      <sheetName val="внутр_обороты_БС"/>
      <sheetName val="внутр_обороты_ДДС"/>
      <sheetName val="Фин_дох_и_расх_"/>
      <sheetName val="Обор_капитал"/>
      <sheetName val="Доп_показатели"/>
      <sheetName val="Объёмы_продаж"/>
      <sheetName val="Запасы_готовой_продукции"/>
      <sheetName val="Уд_себ-сть"/>
      <sheetName val="расш_пр_в_уд_себ-сти_12_мес"/>
      <sheetName val="расш_пр_в_ан-зе_себ-сти_12_мес"/>
      <sheetName val="расш_пр_в_ан-зе_себ-сти_11м_к_п"/>
      <sheetName val="расш_пр_в_уд_себ-сти_к_пр_г"/>
      <sheetName val="расш_пр_в_ОАР"/>
      <sheetName val="Пр_опер_дох_и_расх_"/>
      <sheetName val="расш_пр_в_расх_по_реализ_"/>
      <sheetName val="Расх_по_реализ_"/>
      <sheetName val="эффект_нал_ставка"/>
      <sheetName val="Ан-з_себ-сти_12_мес"/>
      <sheetName val="БРК_1"/>
      <sheetName val="БРК_2"/>
      <sheetName val="БРК_3"/>
      <sheetName val="Произв__затраты"/>
      <sheetName val="Threshold_Table"/>
      <sheetName val="FA register"/>
      <sheetName val="Controls"/>
      <sheetName val="Treatment Summary"/>
      <sheetName val="cash product. plan"/>
      <sheetName val="Chart"/>
      <sheetName val="ЦХЛ 2004"/>
      <sheetName val="XREF"/>
      <sheetName val="Dictionaries"/>
      <sheetName val="Range data"/>
      <sheetName val="Read me first"/>
      <sheetName val="I-Index"/>
      <sheetName val="PRECA citadis"/>
      <sheetName val="Other software VCR"/>
      <sheetName val=" По скв"/>
      <sheetName val="Распределение"/>
      <sheetName val="DB"/>
      <sheetName val="13. Проверка"/>
      <sheetName val="11. Тест на обесценение"/>
      <sheetName val="доп.дан."/>
      <sheetName val="База"/>
      <sheetName val="приложение№3"/>
      <sheetName val="Depr"/>
      <sheetName val="M1-Main Assu"/>
      <sheetName val="Cover"/>
      <sheetName val="Control Settings"/>
      <sheetName val="ОПГЗ"/>
      <sheetName val="План ГЗ"/>
      <sheetName val="Master Inputs Start here"/>
      <sheetName val="PP&amp;E_mvt_for_20035"/>
      <sheetName val="2_2_ОтклОТМ5"/>
      <sheetName val="1_3_2_ОТМ5"/>
      <sheetName val="Cash_Flow_-_2004_Workings5"/>
      <sheetName val="7_15"/>
      <sheetName val="PP_E_mvt_for_20035"/>
      <sheetName val="yO302_13"/>
      <sheetName val="2_2_ÎòêëÎÒÌ3"/>
      <sheetName val="1_3_2_ÎÒÌ3"/>
      <sheetName val="д_7_0013"/>
      <sheetName val="Standing_data3"/>
      <sheetName val="2005_Social3"/>
      <sheetName val="Cash_Flow_-_CY_Workings3"/>
      <sheetName val="Собственный_капитал3"/>
      <sheetName val="Inputs_-_general3"/>
      <sheetName val="US_Dollar_20033"/>
      <sheetName val="SDR_20033"/>
      <sheetName val="I_KEY_INFORMATION3"/>
      <sheetName val="VI_REVENUE_OOD3"/>
      <sheetName val="IIb_P&amp;L_short3"/>
      <sheetName val="IV_REVENUE_ROOMS3"/>
      <sheetName val="IV_REVENUE__F&amp;B3"/>
      <sheetName val="Cash_CCI_Detail3"/>
      <sheetName val="IIb_P_L_short2"/>
      <sheetName val="IV_REVENUE__F_B2"/>
      <sheetName val="Threshold_Table1"/>
      <sheetName val="БРК_11"/>
      <sheetName val="БРК_21"/>
      <sheetName val="БРК_31"/>
      <sheetName val="Произв__затраты1"/>
      <sheetName val="Macroeconomic_Assumptions2"/>
      <sheetName val="внутр_обороты_ОАР1"/>
      <sheetName val="Инв_освоение1"/>
      <sheetName val="Инв_финас1"/>
      <sheetName val="внутр_обороты_ОПУ1"/>
      <sheetName val="внутр_обороты_БС1"/>
      <sheetName val="внутр_обороты_ДДС1"/>
      <sheetName val="Фин_дох_и_расх_1"/>
      <sheetName val="Обор_капитал1"/>
      <sheetName val="Доп_показатели1"/>
      <sheetName val="Объёмы_продаж1"/>
      <sheetName val="Запасы_готовой_продукции1"/>
      <sheetName val="Уд_себ-сть1"/>
      <sheetName val="расш_пр_в_уд_себ-сти_12_мес1"/>
      <sheetName val="расш_пр_в_ан-зе_себ-сти_12_мес1"/>
      <sheetName val="расш_пр_в_ан-зе_себ-сти_11м_к_1"/>
      <sheetName val="расш_пр_в_уд_себ-сти_к_пр_г1"/>
      <sheetName val="расш_пр_в_ОАР1"/>
      <sheetName val="Пр_опер_дох_и_расх_1"/>
      <sheetName val="расш_пр_в_расх_по_реализ_1"/>
      <sheetName val="Расх_по_реализ_1"/>
      <sheetName val="эффект_нал_ставка1"/>
      <sheetName val="Ан-з_себ-сти_12_мес1"/>
      <sheetName val="Prelim_Cost"/>
      <sheetName val="FA_register"/>
      <sheetName val="Range_data"/>
      <sheetName val="GAAP_TB_30_09_01__detail_p&amp;l"/>
      <sheetName val="Команда и роли"/>
      <sheetName val="1"/>
      <sheetName val="2"/>
      <sheetName val="8"/>
      <sheetName val="H"/>
      <sheetName val="4"/>
      <sheetName val="10"/>
      <sheetName val="11"/>
      <sheetName val="3"/>
      <sheetName val="5"/>
      <sheetName val="6"/>
      <sheetName val="7"/>
      <sheetName val="9"/>
      <sheetName val="1@"/>
      <sheetName val="10@"/>
      <sheetName val="2@"/>
      <sheetName val="3@"/>
      <sheetName val="4@"/>
      <sheetName val="5@"/>
      <sheetName val="6@"/>
      <sheetName val="7@"/>
      <sheetName val="8@"/>
      <sheetName val="9@"/>
      <sheetName val="WW"/>
      <sheetName val="Cash flows - PBC"/>
      <sheetName val="NPV"/>
      <sheetName val="Служебный лист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Ф1"/>
      <sheetName val="ОПД"/>
      <sheetName val="1БК"/>
      <sheetName val="2БК"/>
      <sheetName val="3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Справка"/>
      <sheetName val="1R"/>
      <sheetName val="2R"/>
      <sheetName val="3R"/>
      <sheetName val="4R"/>
      <sheetName val="5R"/>
      <sheetName val="6R"/>
      <sheetName val="Приложение 1"/>
      <sheetName val="Приложение 2"/>
      <sheetName val="Dictionaries"/>
      <sheetName val="ФОТ"/>
    </sheetNames>
    <definedNames>
      <definedName name="CompOt" refersTo="#ССЫЛКА!" sheetId="21"/>
      <definedName name="CompRas" refersTo="#ССЫЛКА!" sheetId="21"/>
      <definedName name="ew" refersTo="#ССЫЛКА!" sheetId="21"/>
      <definedName name="fg" refersTo="#ССЫЛКА!" sheetId="21"/>
      <definedName name="k" refersTo="#ССЫЛКА!" sheetId="21"/>
      <definedName name="АААААААА" refersTo="#ССЫЛКА!" sheetId="21"/>
      <definedName name="ап" refersTo="#ССЫЛКА!" sheetId="21"/>
      <definedName name="в23ё" refersTo="#ССЫЛКА!" sheetId="21"/>
      <definedName name="вв" refersTo="#ССЫЛКА!" sheetId="21"/>
      <definedName name="й" refersTo="#ССЫЛКА!" sheetId="21"/>
      <definedName name="йй" refersTo="#ССЫЛКА!" sheetId="21"/>
      <definedName name="ке" refersTo="#ССЫЛКА!" sheetId="21"/>
      <definedName name="мым" refersTo="#ССЫЛКА!" sheetId="21"/>
      <definedName name="с" refersTo="#ССЫЛКА!" sheetId="21"/>
      <definedName name="сс" refersTo="#ССЫЛКА!" sheetId="21"/>
      <definedName name="сссс" refersTo="#ССЫЛКА!" sheetId="21"/>
      <definedName name="ссы" refersTo="#ССЫЛКА!" sheetId="21"/>
      <definedName name="у" refersTo="#ССЫЛКА!" sheetId="21"/>
      <definedName name="ук" refersTo="#ССЫЛКА!" sheetId="21"/>
      <definedName name="ц" refersTo="#ССЫЛКА!" sheetId="21"/>
      <definedName name="цу" refersTo="#ССЫЛКА!" sheetId="21"/>
      <definedName name="цц" refersTo="#ССЫЛКА!" sheetId="21"/>
      <definedName name="щ" refersTo="#ССЫЛКА!" sheetId="21"/>
      <definedName name="ыв" refersTo="#ССЫЛКА!" sheetId="21"/>
      <definedName name="ыыыы" refersTo="#ССЫЛКА!" sheetId="21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5R"/>
      <sheetName val="Prelim Cost"/>
      <sheetName val="B-1.7"/>
    </sheetNames>
    <sheetDataSet>
      <sheetData sheetId="0">
        <row r="45">
          <cell r="B45">
            <v>16000000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1 с внутригр_"/>
      <sheetName val="Форма 2"/>
      <sheetName val="Форма 2 с внутригр_"/>
      <sheetName val="Форма 3"/>
      <sheetName val="Ф3-1"/>
      <sheetName val="Прил_1 к форме3"/>
      <sheetName val="Прил_2 к форме 3"/>
      <sheetName val="Ф3 - 2"/>
      <sheetName val="Прил_3 к форме 3"/>
      <sheetName val="Форма 4"/>
      <sheetName val="новая _5"/>
      <sheetName val="5а"/>
      <sheetName val="6"/>
      <sheetName val="7"/>
      <sheetName val="7а"/>
      <sheetName val="8"/>
      <sheetName val="8 а"/>
      <sheetName val="8б"/>
      <sheetName val="9"/>
      <sheetName val="10"/>
      <sheetName val="10а"/>
      <sheetName val="10 б"/>
      <sheetName val="11а"/>
      <sheetName val="11б"/>
      <sheetName val="11в"/>
      <sheetName val="12"/>
      <sheetName val="12а"/>
      <sheetName val="12б"/>
      <sheetName val="13"/>
      <sheetName val="13а"/>
      <sheetName val="13б"/>
      <sheetName val="14"/>
      <sheetName val="доп_к ф_14 и 20"/>
      <sheetName val="прил. 15"/>
      <sheetName val="15а"/>
      <sheetName val="15б"/>
      <sheetName val="16"/>
      <sheetName val="17_1"/>
      <sheetName val="17_2"/>
      <sheetName val="17_3"/>
      <sheetName val="18"/>
      <sheetName val="18 а"/>
      <sheetName val="19"/>
      <sheetName val="20"/>
      <sheetName val="21 "/>
      <sheetName val="22"/>
      <sheetName val="23"/>
      <sheetName val="24"/>
      <sheetName val="25"/>
      <sheetName val="26"/>
      <sheetName val="27"/>
      <sheetName val="28"/>
      <sheetName val="29"/>
      <sheetName val="МАКЕТ нов.ф.30"/>
      <sheetName val="30а"/>
      <sheetName val="31"/>
      <sheetName val="32"/>
      <sheetName val="33"/>
      <sheetName val="33а"/>
      <sheetName val="34"/>
      <sheetName val="34а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Cash CCI Detail"/>
      <sheetName val="Prelim Cost"/>
      <sheetName val="CamKum Pr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менения"/>
      <sheetName val="7"/>
      <sheetName val="8"/>
      <sheetName val="9"/>
      <sheetName val="11"/>
      <sheetName val="12"/>
      <sheetName val="13"/>
      <sheetName val="14"/>
      <sheetName val="23"/>
      <sheetName val="24 "/>
      <sheetName val="25 "/>
      <sheetName val="26 "/>
      <sheetName val="28"/>
      <sheetName val="52"/>
      <sheetName val="56_1"/>
      <sheetName val="57"/>
      <sheetName val="58"/>
      <sheetName val="60"/>
      <sheetName val="61"/>
      <sheetName val="64"/>
      <sheetName val="65"/>
      <sheetName val="67"/>
      <sheetName val="68"/>
      <sheetName val="69"/>
      <sheetName val="70"/>
      <sheetName val="71"/>
      <sheetName val="71_1"/>
      <sheetName val="72"/>
      <sheetName val="73"/>
      <sheetName val="74"/>
      <sheetName val="75"/>
      <sheetName val="76"/>
      <sheetName val="77"/>
      <sheetName val="78"/>
      <sheetName val="79"/>
      <sheetName val="Info"/>
    </sheetNames>
    <definedNames>
      <definedName name="hj" sheetId="14"/>
      <definedName name="апр" sheetId="14"/>
      <definedName name="Макрос1" sheetId="14"/>
      <definedName name="Подготовка_к_печати_и_сохранение0710" sheetId="14"/>
      <definedName name="Расшифр" sheetId="14"/>
      <definedName name="Сводный_баланс_н_п_с" sheetId="14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3">
          <cell r="C13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Статьи"/>
      <sheetName val="Содержание"/>
      <sheetName val="56_1"/>
      <sheetName val="5R"/>
    </sheetNames>
    <sheetDataSet>
      <sheetData sheetId="0" refreshError="1"/>
      <sheetData sheetId="1" refreshError="1"/>
      <sheetData sheetId="2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Описание"/>
      <sheetName val="Статьи"/>
      <sheetName val="Анализ"/>
      <sheetName val="Sheet1"/>
    </sheetNames>
    <sheetDataSet>
      <sheetData sheetId="0"/>
      <sheetData sheetId="1"/>
      <sheetData sheetId="2"/>
      <sheetData sheetId="3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4"/>
      <sheetData sheetId="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из сем"/>
      <sheetName val="Instructions"/>
      <sheetName val="US Dollar 2003"/>
      <sheetName val="SDR 2003"/>
      <sheetName val="1NK"/>
      <sheetName val="Captions"/>
      <sheetName val="form"/>
      <sheetName val="Info"/>
      <sheetName val="#ССЫЛКА"/>
      <sheetName val="Пр2"/>
      <sheetName val="Input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Control Settings"/>
      <sheetName val="7.1"/>
      <sheetName val="Anlagevermögen"/>
      <sheetName val="Const"/>
      <sheetName val="Dep_OpEx"/>
      <sheetName val="KreПК"/>
      <sheetName val="Sheet1"/>
      <sheetName val="GTM BK"/>
      <sheetName val="5"/>
      <sheetName val="5R"/>
      <sheetName val="Consolidator Inputs"/>
      <sheetName val="Auxilliary_Info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Financial ratios А3"/>
      <sheetName val="2_2 ОтклОТМ"/>
      <sheetName val="1_3_2 ОТМ"/>
      <sheetName val="I. Прогноз доходов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Russia Print Version"/>
      <sheetName val="U2 775 - COGS comparison per su"/>
      <sheetName val="finbal10"/>
      <sheetName val="KCC"/>
      <sheetName val="Данные"/>
      <sheetName val="П"/>
      <sheetName val="Securities"/>
      <sheetName val="12НК"/>
      <sheetName val="3НК"/>
      <sheetName val="7НК"/>
      <sheetName val="2008 ГСМ"/>
      <sheetName val="Плата за загрязнение "/>
      <sheetName val="Типограф"/>
      <sheetName val="IS"/>
      <sheetName val="ОборБалФормОтч"/>
      <sheetName val="ТитулЛистОтч"/>
      <sheetName val="2кв."/>
      <sheetName val="ОТиТБ"/>
      <sheetName val="Production_ref_Q4"/>
      <sheetName val="Sales-COS"/>
      <sheetName val="Non-Statistical Sampling Master"/>
      <sheetName val="Global Data"/>
      <sheetName val="SMSTemp"/>
      <sheetName val="A-20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Содержание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misc"/>
      <sheetName val="-расчет налогов от ФОТ  на 2014"/>
      <sheetName val="Analytics"/>
      <sheetName val="FA Movement Kyrg"/>
      <sheetName val="Reference"/>
      <sheetName val="Список документов"/>
      <sheetName val="перевозки"/>
      <sheetName val="9"/>
      <sheetName val="Hidden"/>
      <sheetName val="ОТЧЕТ КТЖ 01.01.09"/>
      <sheetName val="L-1"/>
      <sheetName val="ввод-вывод ОС авг2004- 2005"/>
      <sheetName val="Форма3.6"/>
      <sheetName val="Graph"/>
      <sheetName val="Pbs_Wbs_ATC"/>
      <sheetName val="GAAP TB 30.09.01  detail p&amp;l"/>
      <sheetName val="FA Movement "/>
      <sheetName val="depreciation testing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УПРАВЛЕНИЕ11"/>
      <sheetName val="Лист2"/>
      <sheetName val="$ IS"/>
      <sheetName val="Макро"/>
      <sheetName val="факс(2005-20гг.)"/>
      <sheetName val="Гр5(о)"/>
      <sheetName val="7"/>
      <sheetName val="10"/>
      <sheetName val="MetaData"/>
      <sheetName val="fish"/>
      <sheetName val="16.12"/>
      <sheetName val="Precios"/>
      <sheetName val="ЛСЦ начисленное на 31.12.08"/>
      <sheetName val="ЛЛизинг начис. на 31.12.08"/>
      <sheetName val="ВОЛС"/>
      <sheetName val="11"/>
      <sheetName val="исп.см."/>
      <sheetName val="L&amp;E"/>
      <sheetName val="Служебный ФКРБ"/>
      <sheetName val="Источник финансирования"/>
      <sheetName val="Способ закупки"/>
      <sheetName val="Тип пункта плана"/>
      <sheetName val="Cash flows - PBC"/>
      <sheetName val="FA register"/>
      <sheetName val="Keys"/>
      <sheetName val="I KEY INFORMATION"/>
      <sheetName val="6НК-cт."/>
      <sheetName val="Interco payables&amp;receivables"/>
      <sheetName val="Common"/>
      <sheetName val="OPEX&amp;FIN"/>
      <sheetName val="1 (2)"/>
      <sheetName val="ППД"/>
      <sheetName val="2в"/>
      <sheetName val="общ-нефт"/>
      <sheetName val="Оборудование_стоим"/>
      <sheetName val="O.500 Property Tax"/>
      <sheetName val="предприятия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ГМ "/>
      <sheetName val="ДД"/>
      <sheetName val="ATI"/>
      <sheetName val="Блоки"/>
      <sheetName val="_ССЫЛКА"/>
      <sheetName val="Справочник"/>
      <sheetName val="почтов.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Cashflow"/>
      <sheetName val="форма 3 смета затрат"/>
      <sheetName val="Подразделения"/>
      <sheetName val="Проекты"/>
      <sheetName val="Сотрудники"/>
      <sheetName val="прил№10"/>
      <sheetName val="факс(2005-20гг_)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пр. раб.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Б_мчас_(П)1"/>
      <sheetName val="2008_ГСМ1"/>
      <sheetName val="Плата_за_загрязнение_1"/>
      <sheetName val="Собственный_капитал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"/>
      <sheetName val="факс(2005-20гг_)1"/>
      <sheetName val="6НК-cт_"/>
      <sheetName val="Interco_payables&amp;receivables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O_500_Property_Tax"/>
      <sheetName val="SA_Procedures"/>
      <sheetName val="ГМ_"/>
      <sheetName val="почтов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K-800 Imp. test"/>
      <sheetName val="6 NK"/>
      <sheetName val="1кв. "/>
      <sheetName val="замер"/>
      <sheetName val="78"/>
      <sheetName val="PM-TE"/>
      <sheetName val="Test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Бюджет тек. затрат"/>
      <sheetName val="коммун."/>
      <sheetName val="коммун_"/>
      <sheetName val="Бюджет_тек__затрат"/>
      <sheetName val="K-800_Imp__test"/>
      <sheetName val="FA_register"/>
      <sheetName val="не_удалять!"/>
      <sheetName val="Disclosure"/>
      <sheetName val="4"/>
      <sheetName val="Movement"/>
      <sheetName val="заявка_на_произ"/>
      <sheetName val="ТД РАП"/>
      <sheetName val="Project Detail Inputs"/>
      <sheetName val="Исх.данные"/>
      <sheetName val="распределение модели"/>
      <sheetName val="цеховые"/>
      <sheetName val="PIT&amp;PP(2)"/>
      <sheetName val="Links"/>
      <sheetName val="Production_analysis"/>
      <sheetName val="N"/>
      <sheetName val="breakdown"/>
      <sheetName val="P&amp;L"/>
      <sheetName val="Provisions"/>
      <sheetName val="FA depreciation"/>
      <sheetName val="Profiles"/>
      <sheetName val="Wells"/>
      <sheetName val="InputTI"/>
      <sheetName val="153541"/>
      <sheetName val="CD-실적"/>
      <sheetName val="Additions_Disposals"/>
      <sheetName val="без НДС"/>
      <sheetName val="Loaded"/>
      <sheetName val="Служебный ФК_x0005__x0000_"/>
      <sheetName val="6НК簀⽕쐀⽕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Б_мчас_(П)2"/>
      <sheetName val="АПК_реформа2"/>
      <sheetName val="PP&amp;E_mvt_for_20032"/>
      <sheetName val="2008_ГСМ2"/>
      <sheetName val="Плата_за_загрязнение_2"/>
      <sheetName val="ОТЧЕТ_КТЖ_01_01_091"/>
      <sheetName val="8180_(8181,8182)1"/>
      <sheetName val="Balance_Sheet1"/>
      <sheetName val="поставка_сравн132"/>
      <sheetName val="1_вариант__2009_1"/>
      <sheetName val="Список_документов1"/>
      <sheetName val="GAAP_TB_30_09_01__detail_p&amp;l1"/>
      <sheetName val="факс(2005-20гг_)2"/>
      <sheetName val="$_IS1"/>
      <sheetName val="Служебный_ФКРБ"/>
      <sheetName val="Источник_финансирования"/>
      <sheetName val="Способ_закупки"/>
      <sheetName val="Тип_пункта_плана"/>
      <sheetName val="Авансы_уплач,деньги_в_регионах1"/>
      <sheetName val="Авансы_уплач,деньги_в_регионах2"/>
      <sheetName val="PLтв_-_Б1"/>
      <sheetName val="1_(2)1"/>
      <sheetName val="O_500_Property_Tax1"/>
      <sheetName val="форма_3_смета_затрат1"/>
      <sheetName val="Спр__раб_1"/>
      <sheetName val="доп_дан_"/>
      <sheetName val="ТД_РАП"/>
      <sheetName val="бартер"/>
      <sheetName val="I_KEY_INFORMATION1"/>
      <sheetName val="почтов_1"/>
      <sheetName val="6НК-cт_1"/>
      <sheetName val="Interco_payables&amp;receivables1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Служебный ФК_x0005_"/>
      <sheetName val="b-4"/>
      <sheetName val="КР з.ч"/>
      <sheetName val="из_сем5"/>
      <sheetName val="US_Dollar_20035"/>
      <sheetName val="SDR_20035"/>
      <sheetName val="Control_Settings2"/>
      <sheetName val="GTM_BK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FP20DB_(3)2"/>
      <sheetName val="Курс_валют2"/>
      <sheetName val="Другие_расходы2"/>
      <sheetName val="Форма_4_кап_зат-ты_(2)2"/>
      <sheetName val="2006_AJE_RJE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SA_Procedures1"/>
      <sheetName val="ГМ_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K-800_Imp__test1"/>
      <sheetName val="FA_register1"/>
      <sheetName val="Бюджет_тек__затрат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Cash_flows_-_PBC"/>
      <sheetName val="коммун_1"/>
      <sheetName val="Служебный ФК _x0000_"/>
      <sheetName val="Служебный ФК "/>
      <sheetName val="тиме"/>
      <sheetName val="6НКԯ_x0000_缀_x0000_"/>
      <sheetName val="Служебный ФК_x0000__x0000_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_xdd90__x0012_"/>
      <sheetName val="Служебный ФК峔(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.дан."/>
      <sheetName val="ВСДС_1 (MAIN)"/>
      <sheetName val="Test of FA Installation"/>
      <sheetName val="Additions"/>
      <sheetName val="Input_Assumptions"/>
      <sheetName val="Технический"/>
      <sheetName val="6НК/_x0000_蠀"/>
      <sheetName val="6НК/_x0000_ü"/>
      <sheetName val="6НК/_x0000_£"/>
      <sheetName val="6НК/_x0000_蠀_x0008_"/>
      <sheetName val="6НК/_x0000_頀K"/>
      <sheetName val="ноябрь - декабрь"/>
      <sheetName val="Summary &amp; Variables"/>
      <sheetName val="Индексы"/>
      <sheetName val="6НКԯ"/>
      <sheetName val="Служебный ФК"/>
      <sheetName val="6НК0"/>
      <sheetName val="Служебный ФК_x001f_"/>
      <sheetName val="Служебный ФК_x0012_"/>
      <sheetName val="6НК/_x0000__xd800_¹"/>
      <sheetName val="Затраты утил.ТБО"/>
      <sheetName val="Общие данные"/>
      <sheetName val="Админ и ОPEX 2010-12гг"/>
      <sheetName val="Пром1"/>
      <sheetName val="14_1_2_2__Услуги связи_"/>
      <sheetName val="Ural med"/>
      <sheetName val="НДПИ"/>
      <sheetName val="6НК퐀ᵝഀ놃"/>
      <sheetName val=" По скв"/>
      <sheetName val="CONB001A_010_30"/>
      <sheetName val="Store"/>
      <sheetName val="КС 2018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ПАРАМ"/>
      <sheetName val="[form.xls]6НК/_x0000_쀀Ø"/>
      <sheetName val="[form.xls]6НК/_x0000_쀀"/>
      <sheetName val="[form.xls]6НК/_x0000_栀)"/>
      <sheetName val="[form.xls]6НК/_x0000_瀀à"/>
      <sheetName val="[form.xls]6НК/_x0000_⠀´"/>
      <sheetName val="[form.xls]6НК/_x0000_ࠀµ"/>
      <sheetName val="[form.xls]6НК/_x0000_蠀"/>
      <sheetName val="[form.xls]6НК/_x0000_ü"/>
      <sheetName val="[form.xls]6НК/_x0000_£"/>
      <sheetName val="[form.xls]6НК/_x0000_蠀_x0008_"/>
      <sheetName val="[form.xls]6НК/_x0000_頀K"/>
      <sheetName val="Программа(М)"/>
      <sheetName val="[form.xls][form.xls]6НК/_x0000_쀀"/>
      <sheetName val="[form.xls][form.xls]6НК/_x0000_栀)"/>
      <sheetName val="[form.xls][form.xls]6НК/_x0000_瀀à"/>
      <sheetName val="[form.xls][form.xls]6НК/_x0000_⠀´"/>
      <sheetName val="[form.xls][form.xls]6НК/_x0000_ࠀµ"/>
      <sheetName val="[form.xls][form.xls]6НК/_x0000_쀀Ø"/>
      <sheetName val="6НК≟ഀﲃ"/>
      <sheetName val="канат.прод."/>
      <sheetName val="канат_прод_"/>
      <sheetName val="ноябрь_-_декабрь"/>
      <sheetName val="Ф3"/>
      <sheetName val="6НК/"/>
      <sheetName val="Расчет объема СУИБ"/>
      <sheetName val="LTM"/>
      <sheetName val="CREDIT STATS"/>
      <sheetName val="DropZone"/>
      <sheetName val="Analitics"/>
      <sheetName val="Lists"/>
      <sheetName val="Staff"/>
      <sheetName val="[form.xls]6НК/_x0000__xd800_¹"/>
      <sheetName val="[form.xls][form.xls]6НК/_x0000_蠀"/>
      <sheetName val="[form.xls][form.xls]6НК/_x0000_ü"/>
      <sheetName val="[form.xls][form.xls]6НК/_x0000_£"/>
      <sheetName val="[form.xls][form.xls]6НК/_x0000_蠀_x0008_"/>
      <sheetName val="[form.xls][form.xls]6НК/_x0000_頀K"/>
      <sheetName val="[form.xls][form.xls]6НК/_x0000__xd800_¹"/>
      <sheetName val="полугодие"/>
      <sheetName val="Вып.П.П."/>
      <sheetName val="кварталы"/>
      <sheetName val="план"/>
      <sheetName val="Россия-экспорт"/>
      <sheetName val="6НК/_x0000_�¹"/>
      <sheetName val="Энергия"/>
      <sheetName val="FS-97"/>
      <sheetName val="всп"/>
      <sheetName val="новая _5"/>
      <sheetName val="6НК/_x0000_렀£"/>
      <sheetName val="[form.xls]6НК/_x0000_�¹"/>
      <sheetName val="[form.xls][form.xls]6НК/_x0000_�¹"/>
      <sheetName val="Коэфф"/>
      <sheetName val="98-02E&amp;PSUM"/>
      <sheetName val="4НК"/>
      <sheetName val="[form.xls]6НК/_x0000_렀£"/>
      <sheetName val="БРК УЖ"/>
      <sheetName val="БРК ЮКО свод"/>
      <sheetName val="Сбер 1450"/>
      <sheetName val="Сбер 1300"/>
      <sheetName val="Сбер 2500"/>
      <sheetName val="Сбер 3750"/>
      <sheetName val="[form.xls]6НК/"/>
      <sheetName val="Все виды материалов D`1-18"/>
      <sheetName val="Product Assumptions"/>
      <sheetName val="План_произв-в_x0006__x000c__x0007__x000f__x0010__x0011__x0007__x0007_贰΢ǅ"/>
      <sheetName val="Служебный ФК?_x001f_"/>
      <sheetName val="Служебный ФК?_x0012_"/>
      <sheetName val="Служебный ФК悤_x001d_"/>
      <sheetName val="6НК吀ᥢഀ榃"/>
      <sheetName val="ConsumptionPerUnit"/>
      <sheetName val="14.1.8.11.(Прочие)"/>
      <sheetName val="План_произв-в_x0006__x000c__x0007__x000f__x0010__x0011__x0007__x0007_贰΢ǅ_x0000_Ā_x0000__x0000__x0000__x0000_"/>
      <sheetName val="[form.xls][form.xls]6НК/"/>
      <sheetName val="3.ФОТ"/>
      <sheetName val="4.Налоги"/>
      <sheetName val="Залоги c RS"/>
      <sheetName val="Исх"/>
      <sheetName val="WBS98"/>
      <sheetName val="Управление"/>
      <sheetName val="input_data"/>
      <sheetName val="Финбюджет свод "/>
      <sheetName val="MS"/>
      <sheetName val="Chart_data"/>
      <sheetName val="Expenses"/>
      <sheetName val="[form.xls][form.xls]6НК/_x0000_렀£"/>
      <sheetName val="6НК쌊 /_x0000_"/>
      <sheetName val="Конс "/>
      <sheetName val="Конфигурация МАКРО"/>
      <sheetName val="показатели"/>
      <sheetName val="3.3.31."/>
      <sheetName val="TMP"/>
      <sheetName val="01-45"/>
      <sheetName val="Sheet3"/>
      <sheetName val="14"/>
      <sheetName val="ОПГЗ"/>
      <sheetName val="План ГЗ"/>
      <sheetName val="Вид предмета"/>
      <sheetName val="Год"/>
      <sheetName val="Месяцы"/>
      <sheetName val="ЭКРБ"/>
      <sheetName val="Фонд"/>
      <sheetName val="Input TI"/>
      <sheetName val="6НК쌊 /"/>
      <sheetName val="ожид ФОТ_2010_форма1"/>
      <sheetName val="свод ФОТ"/>
      <sheetName val="Актив(1)"/>
      <sheetName val="6НК  _x0009__x000d_"/>
      <sheetName val="Служебный ФК恔 "/>
      <sheetName val="Служебный ФК "/>
      <sheetName val="Служебный ФК  "/>
      <sheetName val="6НК   _x000d_"/>
      <sheetName val="Индексы перероценки"/>
      <sheetName val="Resource Sheet"/>
      <sheetName val="Main Sheet"/>
      <sheetName val="фот_пп2000разби㑠ു੶⿖"/>
      <sheetName val="фот_пп2000разби골ೡ੶⽢"/>
      <sheetName val="расчет премии за 4 кв_12г"/>
      <sheetName val="ФОТ_2013 (2)"/>
      <sheetName val="Ком услуги аренды"/>
      <sheetName val="СВОД по НД расх"/>
      <sheetName val="Свод Мат по Тр 2012"/>
      <sheetName val="февраль"/>
      <sheetName val="_x0000_ _x0000__x000a__x0000_ _x0000__x000a__x0000_ _x0000_ _x0000_ "/>
      <sheetName val="6НК/_x0000_蠀 "/>
      <sheetName val="[form.xls]6НК/_x0000_蠀 "/>
      <sheetName val="6НК/_x0000_ ¹"/>
      <sheetName val="[form.xls][form.xls]6НК/_x0000_蠀 "/>
      <sheetName val="6НК/_x0000_ó"/>
      <sheetName val="VI REVENUE OOD"/>
      <sheetName val="IIb P&amp;L short"/>
      <sheetName val="IV REVENUE ROOMS"/>
      <sheetName val="IV REVENUE  F&amp;B"/>
      <sheetName val="ïîñòàâêà ñðàâí13"/>
      <sheetName val="sma"/>
      <sheetName val="mfb"/>
      <sheetName val="Условия"/>
      <sheetName val="Расч-прибыли"/>
      <sheetName val="Аморт-я ввод О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/>
      <sheetData sheetId="631"/>
      <sheetData sheetId="632"/>
      <sheetData sheetId="633"/>
      <sheetData sheetId="634"/>
      <sheetData sheetId="635" refreshError="1"/>
      <sheetData sheetId="636" refreshError="1"/>
      <sheetData sheetId="637"/>
      <sheetData sheetId="638"/>
      <sheetData sheetId="639"/>
      <sheetData sheetId="640"/>
      <sheetData sheetId="641"/>
      <sheetData sheetId="642"/>
      <sheetData sheetId="643"/>
      <sheetData sheetId="644" refreshError="1"/>
      <sheetData sheetId="645"/>
      <sheetData sheetId="646"/>
      <sheetData sheetId="647"/>
      <sheetData sheetId="648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 refreshError="1"/>
      <sheetData sheetId="682" refreshError="1"/>
      <sheetData sheetId="683" refreshError="1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/>
      <sheetData sheetId="853"/>
      <sheetData sheetId="854" refreshError="1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/>
      <sheetData sheetId="902"/>
      <sheetData sheetId="903"/>
      <sheetData sheetId="904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/>
      <sheetData sheetId="922" refreshError="1"/>
      <sheetData sheetId="923"/>
      <sheetData sheetId="924" refreshError="1"/>
      <sheetData sheetId="925" refreshError="1"/>
      <sheetData sheetId="926" refreshError="1"/>
      <sheetData sheetId="927" refreshError="1"/>
      <sheetData sheetId="928"/>
      <sheetData sheetId="929"/>
      <sheetData sheetId="930" refreshError="1"/>
      <sheetData sheetId="931" refreshError="1"/>
      <sheetData sheetId="932"/>
      <sheetData sheetId="933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/>
      <sheetData sheetId="941" refreshError="1"/>
      <sheetData sheetId="942" refreshError="1"/>
      <sheetData sheetId="943" refreshError="1"/>
      <sheetData sheetId="944" refreshError="1"/>
      <sheetData sheetId="945"/>
      <sheetData sheetId="946"/>
      <sheetData sheetId="947" refreshError="1"/>
      <sheetData sheetId="948" refreshError="1"/>
      <sheetData sheetId="949" refreshError="1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/>
      <sheetData sheetId="982"/>
      <sheetData sheetId="983"/>
      <sheetData sheetId="984"/>
      <sheetData sheetId="985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Форма2"/>
      <sheetName val="56_1"/>
      <sheetName val="новая _5"/>
      <sheetName val="Статьи"/>
    </sheetNames>
    <sheetDataSet>
      <sheetData sheetId="0" refreshError="1">
        <row r="2">
          <cell r="F2" t="str">
            <v>Preliminary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Final</v>
          </cell>
          <cell r="M2" t="str">
            <v>PY1</v>
          </cell>
        </row>
        <row r="4">
          <cell r="F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M4">
            <v>0</v>
          </cell>
        </row>
        <row r="6">
          <cell r="F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M6">
            <v>0</v>
          </cell>
        </row>
        <row r="8">
          <cell r="F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M8">
            <v>0</v>
          </cell>
        </row>
        <row r="10"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M10">
            <v>0</v>
          </cell>
        </row>
        <row r="12">
          <cell r="F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</row>
        <row r="14">
          <cell r="F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</row>
        <row r="16">
          <cell r="F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M16">
            <v>0</v>
          </cell>
        </row>
        <row r="18">
          <cell r="F18">
            <v>17730</v>
          </cell>
          <cell r="H18">
            <v>0</v>
          </cell>
          <cell r="I18">
            <v>17730</v>
          </cell>
          <cell r="J18">
            <v>0</v>
          </cell>
          <cell r="K18">
            <v>17730</v>
          </cell>
          <cell r="M18">
            <v>25126</v>
          </cell>
        </row>
        <row r="19">
          <cell r="F19">
            <v>1971990</v>
          </cell>
          <cell r="H19">
            <v>0</v>
          </cell>
          <cell r="I19">
            <v>1971990</v>
          </cell>
          <cell r="J19">
            <v>0</v>
          </cell>
          <cell r="K19">
            <v>1971990</v>
          </cell>
          <cell r="M19">
            <v>2008451</v>
          </cell>
        </row>
        <row r="20">
          <cell r="F20">
            <v>1989720</v>
          </cell>
          <cell r="H20">
            <v>0</v>
          </cell>
          <cell r="I20">
            <v>1989720</v>
          </cell>
          <cell r="J20">
            <v>0</v>
          </cell>
          <cell r="K20">
            <v>1989720</v>
          </cell>
          <cell r="M20">
            <v>2033577</v>
          </cell>
        </row>
        <row r="22">
          <cell r="F22">
            <v>6598951</v>
          </cell>
          <cell r="H22">
            <v>0</v>
          </cell>
          <cell r="I22">
            <v>6598951</v>
          </cell>
          <cell r="J22">
            <v>0</v>
          </cell>
          <cell r="K22">
            <v>6598951</v>
          </cell>
          <cell r="M22">
            <v>535221</v>
          </cell>
        </row>
        <row r="23">
          <cell r="F23">
            <v>6598951</v>
          </cell>
          <cell r="H23">
            <v>0</v>
          </cell>
          <cell r="I23">
            <v>6598951</v>
          </cell>
          <cell r="J23">
            <v>0</v>
          </cell>
          <cell r="K23">
            <v>6598951</v>
          </cell>
          <cell r="M23">
            <v>535221</v>
          </cell>
        </row>
        <row r="25">
          <cell r="F25">
            <v>60991</v>
          </cell>
          <cell r="H25">
            <v>0</v>
          </cell>
          <cell r="I25">
            <v>60991</v>
          </cell>
          <cell r="J25">
            <v>0</v>
          </cell>
          <cell r="K25">
            <v>60991</v>
          </cell>
          <cell r="M25">
            <v>47413</v>
          </cell>
        </row>
        <row r="26">
          <cell r="F26">
            <v>9230682</v>
          </cell>
          <cell r="H26">
            <v>0</v>
          </cell>
          <cell r="I26">
            <v>9230682</v>
          </cell>
          <cell r="J26">
            <v>0</v>
          </cell>
          <cell r="K26">
            <v>9230682</v>
          </cell>
          <cell r="M26">
            <v>9293155</v>
          </cell>
        </row>
        <row r="27">
          <cell r="F27">
            <v>9291673</v>
          </cell>
          <cell r="H27">
            <v>0</v>
          </cell>
          <cell r="I27">
            <v>9291673</v>
          </cell>
          <cell r="J27">
            <v>0</v>
          </cell>
          <cell r="K27">
            <v>9291673</v>
          </cell>
          <cell r="M27">
            <v>9340568</v>
          </cell>
        </row>
        <row r="29">
          <cell r="F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1">
          <cell r="F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0</v>
          </cell>
        </row>
        <row r="33">
          <cell r="F33">
            <v>3294</v>
          </cell>
          <cell r="H33">
            <v>0</v>
          </cell>
          <cell r="I33">
            <v>3294</v>
          </cell>
          <cell r="J33">
            <v>0</v>
          </cell>
          <cell r="K33">
            <v>3294</v>
          </cell>
          <cell r="M33">
            <v>3293</v>
          </cell>
        </row>
        <row r="34">
          <cell r="F34">
            <v>129016</v>
          </cell>
          <cell r="H34">
            <v>0</v>
          </cell>
          <cell r="I34">
            <v>129016</v>
          </cell>
          <cell r="J34">
            <v>0</v>
          </cell>
          <cell r="K34">
            <v>129016</v>
          </cell>
          <cell r="M34">
            <v>42065</v>
          </cell>
        </row>
        <row r="35">
          <cell r="F35">
            <v>132310</v>
          </cell>
          <cell r="H35">
            <v>0</v>
          </cell>
          <cell r="I35">
            <v>132310</v>
          </cell>
          <cell r="J35">
            <v>0</v>
          </cell>
          <cell r="K35">
            <v>132310</v>
          </cell>
          <cell r="M35">
            <v>45358</v>
          </cell>
        </row>
        <row r="37">
          <cell r="F37">
            <v>4199</v>
          </cell>
          <cell r="H37">
            <v>0</v>
          </cell>
          <cell r="I37">
            <v>4199</v>
          </cell>
          <cell r="J37">
            <v>0</v>
          </cell>
          <cell r="K37">
            <v>4199</v>
          </cell>
          <cell r="M37">
            <v>3507</v>
          </cell>
        </row>
        <row r="38">
          <cell r="F38">
            <v>20839</v>
          </cell>
          <cell r="H38">
            <v>0</v>
          </cell>
          <cell r="I38">
            <v>20839</v>
          </cell>
          <cell r="J38">
            <v>0</v>
          </cell>
          <cell r="K38">
            <v>20839</v>
          </cell>
          <cell r="M38">
            <v>22226</v>
          </cell>
        </row>
        <row r="39">
          <cell r="F39">
            <v>25038</v>
          </cell>
          <cell r="H39">
            <v>0</v>
          </cell>
          <cell r="I39">
            <v>25038</v>
          </cell>
          <cell r="J39">
            <v>0</v>
          </cell>
          <cell r="K39">
            <v>25038</v>
          </cell>
          <cell r="M39">
            <v>25733</v>
          </cell>
        </row>
        <row r="41">
          <cell r="F41">
            <v>362622</v>
          </cell>
          <cell r="H41">
            <v>0</v>
          </cell>
          <cell r="I41">
            <v>362622</v>
          </cell>
          <cell r="J41">
            <v>0</v>
          </cell>
          <cell r="K41">
            <v>362622</v>
          </cell>
          <cell r="M41">
            <v>225765</v>
          </cell>
        </row>
        <row r="42">
          <cell r="F42">
            <v>103</v>
          </cell>
          <cell r="H42">
            <v>0</v>
          </cell>
          <cell r="I42">
            <v>103</v>
          </cell>
          <cell r="J42">
            <v>0</v>
          </cell>
          <cell r="K42">
            <v>103</v>
          </cell>
          <cell r="M42">
            <v>103</v>
          </cell>
        </row>
        <row r="43">
          <cell r="F43">
            <v>362725</v>
          </cell>
          <cell r="H43">
            <v>0</v>
          </cell>
          <cell r="I43">
            <v>362725</v>
          </cell>
          <cell r="J43">
            <v>0</v>
          </cell>
          <cell r="K43">
            <v>362725</v>
          </cell>
          <cell r="M43">
            <v>225868</v>
          </cell>
        </row>
        <row r="45">
          <cell r="F45">
            <v>-1044</v>
          </cell>
          <cell r="H45">
            <v>0</v>
          </cell>
          <cell r="I45">
            <v>-1044</v>
          </cell>
          <cell r="J45">
            <v>0</v>
          </cell>
          <cell r="K45">
            <v>-1044</v>
          </cell>
          <cell r="M45">
            <v>-1113</v>
          </cell>
        </row>
        <row r="46">
          <cell r="F46">
            <v>-7501</v>
          </cell>
          <cell r="H46">
            <v>0</v>
          </cell>
          <cell r="I46">
            <v>-7501</v>
          </cell>
          <cell r="J46">
            <v>0</v>
          </cell>
          <cell r="K46">
            <v>-7501</v>
          </cell>
          <cell r="M46">
            <v>-4179</v>
          </cell>
        </row>
        <row r="47">
          <cell r="F47">
            <v>-1736</v>
          </cell>
          <cell r="H47">
            <v>0</v>
          </cell>
          <cell r="I47">
            <v>-1736</v>
          </cell>
          <cell r="J47">
            <v>0</v>
          </cell>
          <cell r="K47">
            <v>-1736</v>
          </cell>
          <cell r="M47">
            <v>-1367</v>
          </cell>
        </row>
        <row r="48">
          <cell r="F48">
            <v>-493</v>
          </cell>
          <cell r="H48">
            <v>0</v>
          </cell>
          <cell r="I48">
            <v>-493</v>
          </cell>
          <cell r="J48">
            <v>0</v>
          </cell>
          <cell r="K48">
            <v>-493</v>
          </cell>
          <cell r="M48">
            <v>-177</v>
          </cell>
        </row>
        <row r="49">
          <cell r="F49">
            <v>-722479</v>
          </cell>
          <cell r="H49">
            <v>0</v>
          </cell>
          <cell r="I49">
            <v>-722479</v>
          </cell>
          <cell r="J49">
            <v>0</v>
          </cell>
          <cell r="K49">
            <v>-722479</v>
          </cell>
          <cell r="M49">
            <v>-591660</v>
          </cell>
        </row>
        <row r="50">
          <cell r="F50">
            <v>-3304945</v>
          </cell>
          <cell r="H50">
            <v>0</v>
          </cell>
          <cell r="I50">
            <v>-3304945</v>
          </cell>
          <cell r="J50">
            <v>0</v>
          </cell>
          <cell r="K50">
            <v>-3304945</v>
          </cell>
          <cell r="M50">
            <v>-2715716</v>
          </cell>
        </row>
        <row r="51">
          <cell r="F51">
            <v>-45750</v>
          </cell>
          <cell r="H51">
            <v>0</v>
          </cell>
          <cell r="I51">
            <v>-45750</v>
          </cell>
          <cell r="J51">
            <v>0</v>
          </cell>
          <cell r="K51">
            <v>-45750</v>
          </cell>
          <cell r="M51">
            <v>-11445</v>
          </cell>
        </row>
        <row r="52">
          <cell r="F52">
            <v>-4647</v>
          </cell>
          <cell r="H52">
            <v>0</v>
          </cell>
          <cell r="I52">
            <v>-4647</v>
          </cell>
          <cell r="J52">
            <v>0</v>
          </cell>
          <cell r="K52">
            <v>-4647</v>
          </cell>
          <cell r="M52">
            <v>-3335</v>
          </cell>
        </row>
        <row r="53">
          <cell r="F53">
            <v>-52449</v>
          </cell>
          <cell r="H53">
            <v>0</v>
          </cell>
          <cell r="I53">
            <v>-52449</v>
          </cell>
          <cell r="J53">
            <v>0</v>
          </cell>
          <cell r="K53">
            <v>-52449</v>
          </cell>
          <cell r="M53">
            <v>-16196</v>
          </cell>
        </row>
        <row r="54">
          <cell r="F54">
            <v>-4141044</v>
          </cell>
          <cell r="H54">
            <v>0</v>
          </cell>
          <cell r="I54">
            <v>-4141044</v>
          </cell>
          <cell r="J54">
            <v>0</v>
          </cell>
          <cell r="K54">
            <v>-4141044</v>
          </cell>
          <cell r="M54">
            <v>-3345188</v>
          </cell>
        </row>
        <row r="55">
          <cell r="F55">
            <v>14259373</v>
          </cell>
          <cell r="H55">
            <v>0</v>
          </cell>
          <cell r="I55">
            <v>14259373</v>
          </cell>
          <cell r="J55">
            <v>0</v>
          </cell>
          <cell r="K55">
            <v>14259373</v>
          </cell>
          <cell r="M55">
            <v>8861137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F17">
            <v>17730</v>
          </cell>
          <cell r="G17">
            <v>0</v>
          </cell>
          <cell r="H17">
            <v>17730</v>
          </cell>
          <cell r="I17">
            <v>0</v>
          </cell>
          <cell r="J17">
            <v>17730</v>
          </cell>
          <cell r="K17">
            <v>25126</v>
          </cell>
        </row>
        <row r="18">
          <cell r="F18">
            <v>1971990</v>
          </cell>
          <cell r="G18">
            <v>0</v>
          </cell>
          <cell r="H18">
            <v>1971990</v>
          </cell>
          <cell r="I18">
            <v>0</v>
          </cell>
          <cell r="J18">
            <v>1971990</v>
          </cell>
          <cell r="K18">
            <v>2008451</v>
          </cell>
        </row>
        <row r="19">
          <cell r="F19">
            <v>1989720</v>
          </cell>
          <cell r="G19">
            <v>0</v>
          </cell>
          <cell r="H19">
            <v>1989720</v>
          </cell>
          <cell r="I19">
            <v>0</v>
          </cell>
          <cell r="J19">
            <v>1989720</v>
          </cell>
          <cell r="K19">
            <v>2033577</v>
          </cell>
        </row>
        <row r="21">
          <cell r="F21">
            <v>6598951</v>
          </cell>
          <cell r="G21">
            <v>0</v>
          </cell>
          <cell r="H21">
            <v>6598951</v>
          </cell>
          <cell r="I21">
            <v>0</v>
          </cell>
          <cell r="J21">
            <v>6598951</v>
          </cell>
          <cell r="K21">
            <v>535221</v>
          </cell>
        </row>
        <row r="22">
          <cell r="F22">
            <v>6598951</v>
          </cell>
          <cell r="G22">
            <v>0</v>
          </cell>
          <cell r="H22">
            <v>6598951</v>
          </cell>
          <cell r="I22">
            <v>0</v>
          </cell>
          <cell r="J22">
            <v>6598951</v>
          </cell>
          <cell r="K22">
            <v>535221</v>
          </cell>
        </row>
        <row r="24">
          <cell r="F24">
            <v>60991</v>
          </cell>
          <cell r="G24">
            <v>0</v>
          </cell>
          <cell r="H24">
            <v>60991</v>
          </cell>
          <cell r="I24">
            <v>0</v>
          </cell>
          <cell r="J24">
            <v>60991</v>
          </cell>
          <cell r="K24">
            <v>47413</v>
          </cell>
        </row>
        <row r="25">
          <cell r="F25">
            <v>9230682</v>
          </cell>
          <cell r="G25">
            <v>0</v>
          </cell>
          <cell r="H25">
            <v>9230682</v>
          </cell>
          <cell r="I25">
            <v>0</v>
          </cell>
          <cell r="J25">
            <v>9230682</v>
          </cell>
          <cell r="K25">
            <v>9293155</v>
          </cell>
        </row>
        <row r="26">
          <cell r="F26">
            <v>9291673</v>
          </cell>
          <cell r="G26">
            <v>0</v>
          </cell>
          <cell r="H26">
            <v>9291673</v>
          </cell>
          <cell r="I26">
            <v>0</v>
          </cell>
          <cell r="J26">
            <v>9291673</v>
          </cell>
          <cell r="K26">
            <v>9340568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2">
          <cell r="F32">
            <v>3294</v>
          </cell>
          <cell r="G32">
            <v>0</v>
          </cell>
          <cell r="H32">
            <v>3294</v>
          </cell>
          <cell r="I32">
            <v>0</v>
          </cell>
          <cell r="J32">
            <v>3294</v>
          </cell>
          <cell r="K32">
            <v>3293</v>
          </cell>
        </row>
        <row r="33">
          <cell r="F33">
            <v>129016</v>
          </cell>
          <cell r="G33">
            <v>0</v>
          </cell>
          <cell r="H33">
            <v>129016</v>
          </cell>
          <cell r="I33">
            <v>0</v>
          </cell>
          <cell r="J33">
            <v>129016</v>
          </cell>
          <cell r="K33">
            <v>42065</v>
          </cell>
        </row>
        <row r="34">
          <cell r="F34">
            <v>132310</v>
          </cell>
          <cell r="G34">
            <v>0</v>
          </cell>
          <cell r="H34">
            <v>132310</v>
          </cell>
          <cell r="I34">
            <v>0</v>
          </cell>
          <cell r="J34">
            <v>132310</v>
          </cell>
          <cell r="K34">
            <v>45358</v>
          </cell>
        </row>
        <row r="36">
          <cell r="F36">
            <v>4199</v>
          </cell>
          <cell r="G36">
            <v>0</v>
          </cell>
          <cell r="H36">
            <v>4199</v>
          </cell>
          <cell r="I36">
            <v>0</v>
          </cell>
          <cell r="J36">
            <v>4199</v>
          </cell>
          <cell r="K36">
            <v>3507</v>
          </cell>
        </row>
        <row r="37">
          <cell r="F37">
            <v>20839</v>
          </cell>
          <cell r="G37">
            <v>0</v>
          </cell>
          <cell r="H37">
            <v>20839</v>
          </cell>
          <cell r="I37">
            <v>0</v>
          </cell>
          <cell r="J37">
            <v>20839</v>
          </cell>
          <cell r="K37">
            <v>22226</v>
          </cell>
        </row>
        <row r="38">
          <cell r="F38">
            <v>25038</v>
          </cell>
          <cell r="G38">
            <v>0</v>
          </cell>
          <cell r="H38">
            <v>25038</v>
          </cell>
          <cell r="I38">
            <v>0</v>
          </cell>
          <cell r="J38">
            <v>25038</v>
          </cell>
          <cell r="K38">
            <v>25733</v>
          </cell>
        </row>
        <row r="40">
          <cell r="F40">
            <v>362622</v>
          </cell>
          <cell r="G40">
            <v>0</v>
          </cell>
          <cell r="H40">
            <v>362622</v>
          </cell>
          <cell r="I40">
            <v>0</v>
          </cell>
          <cell r="J40">
            <v>362622</v>
          </cell>
          <cell r="K40">
            <v>225765</v>
          </cell>
        </row>
        <row r="41">
          <cell r="F41">
            <v>103</v>
          </cell>
          <cell r="G41">
            <v>0</v>
          </cell>
          <cell r="H41">
            <v>103</v>
          </cell>
          <cell r="I41">
            <v>0</v>
          </cell>
          <cell r="J41">
            <v>103</v>
          </cell>
          <cell r="K41">
            <v>103</v>
          </cell>
        </row>
        <row r="42">
          <cell r="F42">
            <v>362725</v>
          </cell>
          <cell r="G42">
            <v>0</v>
          </cell>
          <cell r="H42">
            <v>362725</v>
          </cell>
          <cell r="I42">
            <v>0</v>
          </cell>
          <cell r="J42">
            <v>362725</v>
          </cell>
          <cell r="K42">
            <v>225868</v>
          </cell>
        </row>
        <row r="44">
          <cell r="F44">
            <v>-1044</v>
          </cell>
          <cell r="G44">
            <v>0</v>
          </cell>
          <cell r="H44">
            <v>-1044</v>
          </cell>
          <cell r="I44">
            <v>0</v>
          </cell>
          <cell r="J44">
            <v>-1044</v>
          </cell>
          <cell r="K44">
            <v>-1113</v>
          </cell>
        </row>
        <row r="45">
          <cell r="F45">
            <v>-7501</v>
          </cell>
          <cell r="G45">
            <v>0</v>
          </cell>
          <cell r="H45">
            <v>-7501</v>
          </cell>
          <cell r="I45">
            <v>0</v>
          </cell>
          <cell r="J45">
            <v>-7501</v>
          </cell>
          <cell r="K45">
            <v>-4179</v>
          </cell>
        </row>
        <row r="46">
          <cell r="F46">
            <v>-1736</v>
          </cell>
          <cell r="G46">
            <v>0</v>
          </cell>
          <cell r="H46">
            <v>-1736</v>
          </cell>
          <cell r="I46">
            <v>0</v>
          </cell>
          <cell r="J46">
            <v>-1736</v>
          </cell>
          <cell r="K46">
            <v>-1367</v>
          </cell>
        </row>
        <row r="47">
          <cell r="F47">
            <v>-493</v>
          </cell>
          <cell r="G47">
            <v>0</v>
          </cell>
          <cell r="H47">
            <v>-493</v>
          </cell>
          <cell r="I47">
            <v>0</v>
          </cell>
          <cell r="J47">
            <v>-493</v>
          </cell>
          <cell r="K47">
            <v>-177</v>
          </cell>
        </row>
        <row r="48">
          <cell r="F48">
            <v>-722479</v>
          </cell>
          <cell r="G48">
            <v>0</v>
          </cell>
          <cell r="H48">
            <v>-722479</v>
          </cell>
          <cell r="I48">
            <v>0</v>
          </cell>
          <cell r="J48">
            <v>-722479</v>
          </cell>
          <cell r="K48">
            <v>-591660</v>
          </cell>
        </row>
        <row r="49">
          <cell r="F49">
            <v>-3304945</v>
          </cell>
          <cell r="G49">
            <v>0</v>
          </cell>
          <cell r="H49">
            <v>-3304945</v>
          </cell>
          <cell r="I49">
            <v>0</v>
          </cell>
          <cell r="J49">
            <v>-3304945</v>
          </cell>
          <cell r="K49">
            <v>-2715716</v>
          </cell>
        </row>
        <row r="50">
          <cell r="F50">
            <v>-45750</v>
          </cell>
          <cell r="G50">
            <v>0</v>
          </cell>
          <cell r="H50">
            <v>-45750</v>
          </cell>
          <cell r="I50">
            <v>0</v>
          </cell>
          <cell r="J50">
            <v>-45750</v>
          </cell>
          <cell r="K50">
            <v>-11445</v>
          </cell>
        </row>
        <row r="51">
          <cell r="F51">
            <v>-4647</v>
          </cell>
          <cell r="G51">
            <v>0</v>
          </cell>
          <cell r="H51">
            <v>-4647</v>
          </cell>
          <cell r="I51">
            <v>0</v>
          </cell>
          <cell r="J51">
            <v>-4647</v>
          </cell>
          <cell r="K51">
            <v>-3335</v>
          </cell>
        </row>
        <row r="52">
          <cell r="F52">
            <v>-52449</v>
          </cell>
          <cell r="G52">
            <v>0</v>
          </cell>
          <cell r="H52">
            <v>-52449</v>
          </cell>
          <cell r="I52">
            <v>0</v>
          </cell>
          <cell r="J52">
            <v>-52449</v>
          </cell>
          <cell r="K52">
            <v>-16196</v>
          </cell>
        </row>
        <row r="53">
          <cell r="F53">
            <v>-4141044</v>
          </cell>
          <cell r="G53">
            <v>0</v>
          </cell>
          <cell r="H53">
            <v>-4141044</v>
          </cell>
          <cell r="I53">
            <v>0</v>
          </cell>
          <cell r="J53">
            <v>-4141044</v>
          </cell>
          <cell r="K53">
            <v>-3345188</v>
          </cell>
        </row>
        <row r="54">
          <cell r="F54">
            <v>14259373</v>
          </cell>
          <cell r="G54">
            <v>0</v>
          </cell>
          <cell r="H54">
            <v>14259373</v>
          </cell>
          <cell r="I54">
            <v>0</v>
          </cell>
          <cell r="J54">
            <v>14259373</v>
          </cell>
          <cell r="K54">
            <v>8861137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  <sheetName val="Форма2"/>
      <sheetName val="Assumptions"/>
      <sheetName val="3НК"/>
      <sheetName val="Важн_2004"/>
      <sheetName val="KAZAK_RECO_ST_99"/>
      <sheetName val="Profit_&amp;_Loss_Total"/>
      <sheetName val="name"/>
      <sheetName val="PROGNOS"/>
      <sheetName val="свод"/>
      <sheetName val="группа"/>
      <sheetName val="5R"/>
      <sheetName val="5"/>
      <sheetName val="Links"/>
      <sheetName val="ВОЛС"/>
      <sheetName val="FES"/>
      <sheetName val="Lead"/>
      <sheetName val="Содержание"/>
      <sheetName val="57_1NKs плюс АА_Н"/>
      <sheetName val="Info"/>
      <sheetName val="д.7.001"/>
      <sheetName val="SA Procedures"/>
      <sheetName val="MetaData"/>
      <sheetName val="2.2 ОтклОТМ"/>
      <sheetName val="1.3.2 ОТМ"/>
      <sheetName val="Kolommen_balans"/>
      <sheetName val="Hidden"/>
      <sheetName val="GAAP TB 30.09.01  detail p&amp;l"/>
      <sheetName val="Форма1"/>
      <sheetName val="misc"/>
      <sheetName val="LBS Reminder"/>
      <sheetName val="Норм потери_БУ"/>
      <sheetName val="Статьи"/>
      <sheetName val="Loaded"/>
      <sheetName val="FS-97"/>
      <sheetName val="7.1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ШРР"/>
      <sheetName val="Баланс ТД"/>
      <sheetName val="12НК"/>
      <sheetName val="7НК"/>
      <sheetName val="Важн_20041"/>
      <sheetName val="База"/>
      <sheetName val="Труд"/>
      <sheetName val="2БО"/>
      <sheetName val="2НК"/>
      <sheetName val="OffshoreBatchReport"/>
      <sheetName val="ГСМ Гараж"/>
      <sheetName val="ГСМ по инвест"/>
      <sheetName val="аморт"/>
      <sheetName val="Запчасти Гараж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Стор Орг.РМУ"/>
      <sheetName val="Area Summary"/>
      <sheetName val="price"/>
      <sheetName val="Anlagevermögen"/>
      <sheetName val="Лист5"/>
      <sheetName val="ЗАО_н.ит"/>
      <sheetName val="11"/>
      <sheetName val="ЗАО_мес"/>
      <sheetName val="Осн"/>
      <sheetName val="Сдача "/>
      <sheetName val="Пром1"/>
      <sheetName val="предприятия"/>
      <sheetName val="Sample"/>
      <sheetName val="Управление"/>
      <sheetName val="Перечень данных"/>
      <sheetName val="Важн_20042"/>
      <sheetName val="7_1"/>
      <sheetName val="Баланс_ТД"/>
      <sheetName val="ГСМ_Гараж"/>
      <sheetName val="ГСМ_по_инвест"/>
      <sheetName val="Запчасти_Гараж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Стор_Орг_РМУ"/>
      <sheetName val="Перечень_данных"/>
      <sheetName val="57_1NKs_плюс_АА_Н"/>
      <sheetName val="Плата по %"/>
      <sheetName val="Sheet1"/>
      <sheetName val="6НК-cт."/>
      <sheetName val="I. Прогноз доходов"/>
      <sheetName val="КР материалы"/>
      <sheetName val="КР з.ч"/>
      <sheetName val="ЯНВАРЬ"/>
      <sheetName val="X-rates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U-3"/>
      <sheetName val="U-4"/>
      <sheetName val="B_4"/>
      <sheetName val="KTO_WB_FSL_31.12.01"/>
      <sheetName val="ЯНВАРЬ"/>
      <sheetName val="СВОД 1сц."/>
      <sheetName val="#REF"/>
      <sheetName val="B1.2"/>
      <sheetName val="Диаграммы"/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ао"/>
      <sheetName val="справочники"/>
      <sheetName val="Лист3"/>
      <sheetName val="Actuals Input"/>
      <sheetName val="U4.100 711"/>
      <sheetName val="Статьи"/>
      <sheetName val="FES"/>
      <sheetName val="Incometl"/>
      <sheetName val="Nvar"/>
      <sheetName val="VD.400_Monthly analytics"/>
      <sheetName val="U4_100_711"/>
      <sheetName val="Actuals_Input"/>
      <sheetName val="KTO_WB_FSL_31_12_01"/>
      <sheetName val="SMSTemp"/>
      <sheetName val="FA_register"/>
      <sheetName val="CPI"/>
      <sheetName val="Cash_flow_2003_PBC"/>
      <sheetName val="Cash_flows_-_PBC"/>
      <sheetName val="База"/>
      <sheetName val="B1100 - CAP for Client"/>
      <sheetName val="A-20"/>
      <sheetName val="2210900-Aug"/>
      <sheetName val="расшиф процентов (2)"/>
      <sheetName val="Gas1999"/>
      <sheetName val="DATA"/>
      <sheetName val="Содержание"/>
      <sheetName val=""/>
      <sheetName val="Prelim Cost"/>
      <sheetName val="CamKum Prod"/>
      <sheetName val="2БО"/>
      <sheetName val="map_nat"/>
      <sheetName val="map_RPG"/>
      <sheetName val="Параметры"/>
      <sheetName val="1"/>
      <sheetName val="Act"/>
      <sheetName val="сальдовка за янв-окт 2009"/>
      <sheetName val="сальдовка за 12 мес 2009"/>
      <sheetName val="127001 BD"/>
      <sheetName val="127004 BD"/>
      <sheetName val="An acc 5610_09"/>
      <sheetName val="5610 for 12 months"/>
      <sheetName val="Prelim_Cost"/>
      <sheetName val="Расчет_Ин"/>
      <sheetName val="std_tabel"/>
      <sheetName val="Info"/>
      <sheetName val="CamKum_Prod"/>
      <sheetName val="Tabeller"/>
      <sheetName val="J-55"/>
      <sheetName val="Anlagevermögen"/>
      <sheetName val="misc"/>
      <sheetName val="FS-97"/>
      <sheetName val="16"/>
      <sheetName val="12"/>
      <sheetName val="31_12_03"/>
      <sheetName val="Grouplist"/>
      <sheetName val="SETUP"/>
      <sheetName val="Links"/>
      <sheetName val="PYTB"/>
      <sheetName val="FA_Movement_Kyrg"/>
      <sheetName val="Settings"/>
      <sheetName val="Lead"/>
      <sheetName val="31_05_04"/>
      <sheetName val="F100-Trial_BS"/>
      <sheetName val="справка"/>
      <sheetName val="Данные"/>
      <sheetName val="LME_prices"/>
      <sheetName val="std tab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7.1"/>
      <sheetName val="6НК-cт."/>
      <sheetName val="Captions"/>
      <sheetName val="Содержание"/>
      <sheetName val="Форма2"/>
      <sheetName val="из сем"/>
      <sheetName val="KAZAK RECO ST 99"/>
      <sheetName val="Справочники"/>
      <sheetName val="IPO1"/>
      <sheetName val="Модель"/>
      <sheetName val="BP_Update_for_WCM"/>
      <sheetName val="1_1_Паспорт"/>
      <sheetName val="1_2_Сценарий"/>
      <sheetName val="1_3_1_ОбъемПроизв"/>
      <sheetName val="1_3_2_ОТМ"/>
      <sheetName val="1_3_2_ОТМ_(УМГ)"/>
      <sheetName val="1_3_2_ОТМ_(ЭМГ)"/>
      <sheetName val="1_4_ПланСоцЗатр"/>
      <sheetName val="1_5_ПСнижЗатр"/>
      <sheetName val="1_6_КФУ"/>
      <sheetName val="1_7_ИнвестПроекты"/>
      <sheetName val="1_8_Займы"/>
      <sheetName val="2_1_Доходы"/>
      <sheetName val="2_2_ОтклОТМ"/>
      <sheetName val="промеж__себестоим"/>
      <sheetName val="2_3_Себестоимость"/>
      <sheetName val="2_3_Себестоимость_УМГ"/>
      <sheetName val="2_3_Себестоимость_ЭМГ"/>
      <sheetName val="2_4_Непроизв__расходы"/>
      <sheetName val="2_4_Непроизв__расходы_УМГ"/>
      <sheetName val="2_4_Непроизв__расходы_ЭМГ"/>
      <sheetName val="2_4_Непроизв__расходы_ЦА"/>
      <sheetName val="промеж__КВЛ"/>
      <sheetName val="2_5_КВЛ"/>
      <sheetName val="2_5_КВЛ_УМГ"/>
      <sheetName val="2_5_КВЛ_ЭМГ"/>
      <sheetName val="2_5_КВЛ_ЦА"/>
      <sheetName val="Займы_в_валюте"/>
      <sheetName val="Султанат_Оман"/>
      <sheetName val="BNP_Paribas"/>
      <sheetName val="2_6_Займы_в_тенге"/>
      <sheetName val="2_7_Налоги"/>
      <sheetName val="2_8_Труд"/>
      <sheetName val="2_8_Труд_УМГ"/>
      <sheetName val="2_8_Труд_ЭМГ"/>
      <sheetName val="2_8_Труд_ЦА"/>
      <sheetName val="3_Справ"/>
      <sheetName val="Ден_поток"/>
      <sheetName val="2_1БП"/>
      <sheetName val="2_2БП"/>
      <sheetName val="1_3_2_ОТМ1"/>
      <sheetName val="2_2_ОтклОТМ1"/>
      <sheetName val="7_1"/>
      <sheetName val="6НК-cт_"/>
      <sheetName val="из_сем"/>
      <sheetName val="KAZAK_RECO_ST_99"/>
      <sheetName val="свод по доходам"/>
      <sheetName val="TB"/>
      <sheetName val="PR CN"/>
      <sheetName val="Пр2"/>
      <sheetName val="H3.100 Rollforward"/>
      <sheetName val="Hidden"/>
      <sheetName val="ЯНВАРЬ"/>
      <sheetName val="Const"/>
      <sheetName val="AFE's  By Afe"/>
      <sheetName val="RD_610"/>
      <sheetName val="Cover"/>
      <sheetName val="3НК"/>
      <sheetName val="12июля"/>
      <sheetName val="Links"/>
      <sheetName val="list_with_code"/>
      <sheetName val="KCC"/>
      <sheetName val="misc"/>
      <sheetName val="FS-97"/>
      <sheetName val="SA Procedures"/>
      <sheetName val="MetaData"/>
      <sheetName val="ВОЛС"/>
      <sheetName val="Список документов"/>
      <sheetName val="7"/>
      <sheetName val="10"/>
      <sheetName val="1"/>
      <sheetName val="Capex"/>
      <sheetName val="Статьи"/>
      <sheetName val="Мебель"/>
      <sheetName val="SMSTemp"/>
      <sheetName val="Управление"/>
      <sheetName val="BP_Update_for_WCM1"/>
      <sheetName val="1_1_Паспорт1"/>
      <sheetName val="1_2_Сценарий1"/>
      <sheetName val="1_3_1_ОбъемПроизв1"/>
      <sheetName val="1_3_2_ОТМ2"/>
      <sheetName val="1_3_2_ОТМ_(УМГ)1"/>
      <sheetName val="1_3_2_ОТМ_(ЭМГ)1"/>
      <sheetName val="1_4_ПланСоцЗатр1"/>
      <sheetName val="1_5_ПСнижЗатр1"/>
      <sheetName val="1_6_КФУ1"/>
      <sheetName val="1_7_ИнвестПроекты1"/>
      <sheetName val="1_8_Займы1"/>
      <sheetName val="2_1_Доходы1"/>
      <sheetName val="2_2_ОтклОТМ2"/>
      <sheetName val="промеж__себестоим1"/>
      <sheetName val="2_3_Себестоимость1"/>
      <sheetName val="2_3_Себестоимость_УМГ1"/>
      <sheetName val="2_3_Себестоимость_ЭМГ1"/>
      <sheetName val="2_4_Непроизв__расходы1"/>
      <sheetName val="2_4_Непроизв__расходы_УМГ1"/>
      <sheetName val="2_4_Непроизв__расходы_ЭМГ1"/>
      <sheetName val="2_4_Непроизв__расходы_ЦА1"/>
      <sheetName val="промеж__КВЛ1"/>
      <sheetName val="2_5_КВЛ1"/>
      <sheetName val="2_5_КВЛ_УМГ1"/>
      <sheetName val="2_5_КВЛ_ЭМГ1"/>
      <sheetName val="2_5_КВЛ_ЦА1"/>
      <sheetName val="Займы_в_валюте1"/>
      <sheetName val="Султанат_Оман1"/>
      <sheetName val="BNP_Paribas1"/>
      <sheetName val="2_6_Займы_в_тенге1"/>
      <sheetName val="2_7_Налоги1"/>
      <sheetName val="2_8_Труд1"/>
      <sheetName val="2_8_Труд_УМГ1"/>
      <sheetName val="2_8_Труд_ЭМГ1"/>
      <sheetName val="2_8_Труд_ЦА1"/>
      <sheetName val="3_Справ1"/>
      <sheetName val="Ден_поток1"/>
      <sheetName val="2_1БП1"/>
      <sheetName val="2_2БП1"/>
      <sheetName val="1_3_2_ОТМ3"/>
      <sheetName val="2_2_ОтклОТМ3"/>
      <sheetName val="7_11"/>
      <sheetName val="  2.3.2"/>
      <sheetName val="2 БО"/>
      <sheetName val="Info"/>
      <sheetName val="Добыча_нефти4"/>
      <sheetName val="поставка_сравн13"/>
      <sheetName val="#ССЫЛКА"/>
      <sheetName val="СписокТЭП"/>
      <sheetName val="L-1"/>
      <sheetName val="Нефть"/>
      <sheetName val="BP_Update_for_WCM2"/>
      <sheetName val="1_1_Паспорт2"/>
      <sheetName val="1_2_Сценарий2"/>
      <sheetName val="1_3_1_ОбъемПроизв2"/>
      <sheetName val="1_3_2_ОТМ4"/>
      <sheetName val="1_3_2_ОТМ_(УМГ)2"/>
      <sheetName val="1_3_2_ОТМ_(ЭМГ)2"/>
      <sheetName val="1_4_ПланСоцЗатр2"/>
      <sheetName val="1_5_ПСнижЗатр2"/>
      <sheetName val="1_6_КФУ2"/>
      <sheetName val="1_7_ИнвестПроекты2"/>
      <sheetName val="1_8_Займы2"/>
      <sheetName val="2_1_Доходы2"/>
      <sheetName val="2_2_ОтклОТМ4"/>
      <sheetName val="промеж__себестоим2"/>
      <sheetName val="2_3_Себестоимость2"/>
      <sheetName val="2_3_Себестоимость_УМГ2"/>
      <sheetName val="2_3_Себестоимость_ЭМГ2"/>
      <sheetName val="2_4_Непроизв__расходы2"/>
      <sheetName val="2_4_Непроизв__расходы_УМГ2"/>
      <sheetName val="2_4_Непроизв__расходы_ЭМГ2"/>
      <sheetName val="2_4_Непроизв__расходы_ЦА2"/>
      <sheetName val="промеж__КВЛ2"/>
      <sheetName val="2_5_КВЛ2"/>
      <sheetName val="2_5_КВЛ_УМГ2"/>
      <sheetName val="2_5_КВЛ_ЭМГ2"/>
      <sheetName val="2_5_КВЛ_ЦА2"/>
      <sheetName val="Займы_в_валюте2"/>
      <sheetName val="Султанат_Оман2"/>
      <sheetName val="BNP_Paribas2"/>
      <sheetName val="2_6_Займы_в_тенге2"/>
      <sheetName val="2_7_Налоги2"/>
      <sheetName val="2_8_Труд2"/>
      <sheetName val="2_8_Труд_УМГ2"/>
      <sheetName val="2_8_Труд_ЭМГ2"/>
      <sheetName val="2_8_Труд_ЦА2"/>
      <sheetName val="3_Справ2"/>
      <sheetName val="Ден_поток2"/>
      <sheetName val="2_1БП2"/>
      <sheetName val="2_2БП2"/>
      <sheetName val="1_3_2_ОТМ5"/>
      <sheetName val="2_2_ОтклОТМ5"/>
      <sheetName val="расчет (сити)  (2)"/>
      <sheetName val="расчет (сити)  (3)"/>
      <sheetName val="FES"/>
      <sheetName val="Собственный капитал"/>
      <sheetName val="Production_Ref Q-1-3"/>
      <sheetName val="Analytics"/>
      <sheetName val="Kolommen_balans"/>
      <sheetName val="структура долга-2"/>
      <sheetName val="Начисления процентов"/>
      <sheetName val="Comp06"/>
      <sheetName val="Данные"/>
      <sheetName val="ДД"/>
      <sheetName val="7_12"/>
      <sheetName val="свод_по_доходам"/>
      <sheetName val="PR_CN"/>
      <sheetName val="H3_100_Rollforward"/>
      <sheetName val="AFE's__By_Afe"/>
      <sheetName val="__2_3_2"/>
      <sheetName val="2_БО"/>
      <sheetName val="д.7.001"/>
      <sheetName val="rosetti"/>
      <sheetName val="PROGNOS"/>
      <sheetName val="IS"/>
      <sheetName val="$ IS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Anlagevermögen"/>
      <sheetName val="Lead"/>
      <sheetName val="ÎÒèÒ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  <row r="2688">
          <cell r="G2688">
            <v>0</v>
          </cell>
        </row>
        <row r="65536">
          <cell r="V65536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  <row r="66">
          <cell r="A66" t="str">
            <v>S_12</v>
          </cell>
        </row>
        <row r="67">
          <cell r="A67" t="str">
            <v>-_13Н</v>
          </cell>
        </row>
        <row r="68">
          <cell r="A68" t="str">
            <v>S_13</v>
          </cell>
        </row>
        <row r="69">
          <cell r="A69" t="str">
            <v>-_14Н</v>
          </cell>
        </row>
        <row r="70">
          <cell r="A70" t="str">
            <v>S_14</v>
          </cell>
        </row>
        <row r="71">
          <cell r="A71" t="str">
            <v>-_15Н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C28" t="str">
            <v>01</v>
          </cell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>
        <row r="1">
          <cell r="H1" t="str">
            <v>Вид</v>
          </cell>
        </row>
      </sheetData>
      <sheetData sheetId="83">
        <row r="1">
          <cell r="H1" t="str">
            <v>Вид</v>
          </cell>
        </row>
      </sheetData>
      <sheetData sheetId="84">
        <row r="1">
          <cell r="H1" t="str">
            <v>Вид</v>
          </cell>
        </row>
      </sheetData>
      <sheetData sheetId="85">
        <row r="1">
          <cell r="H1" t="str">
            <v>Вид</v>
          </cell>
        </row>
      </sheetData>
      <sheetData sheetId="86">
        <row r="1">
          <cell r="H1" t="str">
            <v>Вид</v>
          </cell>
        </row>
      </sheetData>
      <sheetData sheetId="87">
        <row r="1">
          <cell r="H1" t="str">
            <v>Вид</v>
          </cell>
        </row>
      </sheetData>
      <sheetData sheetId="88">
        <row r="1">
          <cell r="H1" t="str">
            <v>Вид</v>
          </cell>
        </row>
      </sheetData>
      <sheetData sheetId="89">
        <row r="1">
          <cell r="H1" t="str">
            <v>Вид</v>
          </cell>
        </row>
      </sheetData>
      <sheetData sheetId="90">
        <row r="1">
          <cell r="H1" t="str">
            <v>Вид</v>
          </cell>
        </row>
      </sheetData>
      <sheetData sheetId="91">
        <row r="1">
          <cell r="H1" t="str">
            <v>Вид</v>
          </cell>
        </row>
      </sheetData>
      <sheetData sheetId="92">
        <row r="1">
          <cell r="H1" t="str">
            <v>Вид</v>
          </cell>
        </row>
      </sheetData>
      <sheetData sheetId="93">
        <row r="1">
          <cell r="H1" t="str">
            <v>Вид</v>
          </cell>
        </row>
      </sheetData>
      <sheetData sheetId="94">
        <row r="1">
          <cell r="H1" t="str">
            <v>Вид</v>
          </cell>
        </row>
      </sheetData>
      <sheetData sheetId="95">
        <row r="1">
          <cell r="H1" t="str">
            <v>Вид</v>
          </cell>
        </row>
      </sheetData>
      <sheetData sheetId="96">
        <row r="1">
          <cell r="H1" t="str">
            <v>Вид</v>
          </cell>
        </row>
      </sheetData>
      <sheetData sheetId="97">
        <row r="1">
          <cell r="H1" t="str">
            <v>Вид</v>
          </cell>
        </row>
      </sheetData>
      <sheetData sheetId="98">
        <row r="1">
          <cell r="H1" t="str">
            <v>Вид</v>
          </cell>
        </row>
      </sheetData>
      <sheetData sheetId="99">
        <row r="1">
          <cell r="H1" t="str">
            <v>Вид</v>
          </cell>
        </row>
      </sheetData>
      <sheetData sheetId="100">
        <row r="1">
          <cell r="H1" t="str">
            <v>Вид</v>
          </cell>
        </row>
      </sheetData>
      <sheetData sheetId="101">
        <row r="1">
          <cell r="H1" t="str">
            <v>Вид</v>
          </cell>
        </row>
      </sheetData>
      <sheetData sheetId="102">
        <row r="1">
          <cell r="H1" t="str">
            <v>Вид</v>
          </cell>
        </row>
      </sheetData>
      <sheetData sheetId="103">
        <row r="1">
          <cell r="H1" t="str">
            <v>Вид</v>
          </cell>
        </row>
      </sheetData>
      <sheetData sheetId="104">
        <row r="1">
          <cell r="H1" t="str">
            <v>Вид</v>
          </cell>
        </row>
      </sheetData>
      <sheetData sheetId="105">
        <row r="1">
          <cell r="H1" t="str">
            <v>Вид</v>
          </cell>
        </row>
      </sheetData>
      <sheetData sheetId="106">
        <row r="1">
          <cell r="H1" t="str">
            <v>Вид</v>
          </cell>
        </row>
      </sheetData>
      <sheetData sheetId="107">
        <row r="1">
          <cell r="H1" t="str">
            <v>Вид</v>
          </cell>
        </row>
      </sheetData>
      <sheetData sheetId="108">
        <row r="1">
          <cell r="H1" t="str">
            <v>Вид</v>
          </cell>
        </row>
      </sheetData>
      <sheetData sheetId="109">
        <row r="1">
          <cell r="H1" t="str">
            <v>Вид</v>
          </cell>
        </row>
      </sheetData>
      <sheetData sheetId="110">
        <row r="1">
          <cell r="H1" t="str">
            <v>Вид</v>
          </cell>
        </row>
      </sheetData>
      <sheetData sheetId="111">
        <row r="1">
          <cell r="H1" t="str">
            <v>Вид</v>
          </cell>
        </row>
      </sheetData>
      <sheetData sheetId="112">
        <row r="1">
          <cell r="H1" t="str">
            <v>Вид</v>
          </cell>
        </row>
      </sheetData>
      <sheetData sheetId="113">
        <row r="1">
          <cell r="H1" t="str">
            <v>Вид</v>
          </cell>
        </row>
      </sheetData>
      <sheetData sheetId="114">
        <row r="1">
          <cell r="H1" t="str">
            <v>Вид</v>
          </cell>
        </row>
      </sheetData>
      <sheetData sheetId="115">
        <row r="1">
          <cell r="H1" t="str">
            <v>Вид</v>
          </cell>
        </row>
      </sheetData>
      <sheetData sheetId="116">
        <row r="1">
          <cell r="H1" t="str">
            <v>Вид</v>
          </cell>
        </row>
      </sheetData>
      <sheetData sheetId="117">
        <row r="1">
          <cell r="H1" t="str">
            <v>Вид</v>
          </cell>
        </row>
      </sheetData>
      <sheetData sheetId="118">
        <row r="1">
          <cell r="H1" t="str">
            <v>Вид</v>
          </cell>
        </row>
      </sheetData>
      <sheetData sheetId="119">
        <row r="1">
          <cell r="H1" t="str">
            <v>Вид</v>
          </cell>
        </row>
      </sheetData>
      <sheetData sheetId="120">
        <row r="1">
          <cell r="H1" t="str">
            <v>Вид</v>
          </cell>
        </row>
      </sheetData>
      <sheetData sheetId="121">
        <row r="1">
          <cell r="H1" t="str">
            <v>Вид</v>
          </cell>
        </row>
      </sheetData>
      <sheetData sheetId="122">
        <row r="1">
          <cell r="H1" t="str">
            <v>Вид</v>
          </cell>
        </row>
      </sheetData>
      <sheetData sheetId="123">
        <row r="1">
          <cell r="H1" t="str">
            <v>Вид</v>
          </cell>
        </row>
      </sheetData>
      <sheetData sheetId="124">
        <row r="1">
          <cell r="H1" t="str">
            <v>Вид</v>
          </cell>
        </row>
      </sheetData>
      <sheetData sheetId="125">
        <row r="1">
          <cell r="H1" t="str">
            <v>Вид</v>
          </cell>
        </row>
      </sheetData>
      <sheetData sheetId="126">
        <row r="1">
          <cell r="H1" t="str">
            <v>Вид</v>
          </cell>
        </row>
      </sheetData>
      <sheetData sheetId="127">
        <row r="1">
          <cell r="H1" t="str">
            <v>Вид</v>
          </cell>
        </row>
      </sheetData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/>
      <sheetData sheetId="204">
        <row r="1">
          <cell r="H1" t="str">
            <v>Вид</v>
          </cell>
        </row>
      </sheetData>
      <sheetData sheetId="205">
        <row r="16">
          <cell r="G16" t="str">
            <v>оценка (2вар.)</v>
          </cell>
        </row>
      </sheetData>
      <sheetData sheetId="206"/>
      <sheetData sheetId="207"/>
      <sheetData sheetId="208">
        <row r="16">
          <cell r="G16" t="str">
            <v>оценка (2вар.)</v>
          </cell>
        </row>
      </sheetData>
      <sheetData sheetId="209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/>
      <sheetData sheetId="265">
        <row r="1">
          <cell r="H1" t="str">
            <v>Вид</v>
          </cell>
        </row>
      </sheetData>
      <sheetData sheetId="266">
        <row r="1">
          <cell r="H1" t="str">
            <v>Вид</v>
          </cell>
        </row>
      </sheetData>
      <sheetData sheetId="267">
        <row r="1">
          <cell r="H1" t="str">
            <v>Вид</v>
          </cell>
        </row>
      </sheetData>
      <sheetData sheetId="268">
        <row r="1">
          <cell r="H1" t="str">
            <v>Вид</v>
          </cell>
        </row>
      </sheetData>
      <sheetData sheetId="269">
        <row r="1">
          <cell r="H1" t="str">
            <v>Вид</v>
          </cell>
        </row>
      </sheetData>
      <sheetData sheetId="270">
        <row r="1">
          <cell r="H1" t="str">
            <v>Вид</v>
          </cell>
        </row>
      </sheetData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T&amp;PP"/>
      <sheetName val="PIT&amp;PP(2)"/>
      <sheetName val="2.2 ОтклОТМ"/>
      <sheetName val="1.3.2 ОТМ"/>
      <sheetName val="Предпр"/>
      <sheetName val="ЦентрЗатр"/>
      <sheetName val="ЕдИзм"/>
      <sheetName val="Форма2"/>
      <sheetName val="1NK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фот пп2000разбивка"/>
      <sheetName val="form"/>
      <sheetName val="1NK"/>
      <sheetName val="Financial ratios А3"/>
      <sheetName val="2_2 ОтклОТМ"/>
      <sheetName val="1_3_2 ОТМ"/>
      <sheetName val="1"/>
      <sheetName val="Production_Ref Q-1-3"/>
      <sheetName val="из сем"/>
      <sheetName val="I. Прогноз доходов"/>
      <sheetName val="Production_ref_Q4"/>
      <sheetName val="Sales-COS"/>
      <sheetName val="U2 775 - COGS comparison per su"/>
      <sheetName val="PP&amp;E mvt for 2003"/>
      <sheetName val="ЗАО_н.ит"/>
      <sheetName val="#ССЫЛКА"/>
      <sheetName val="ЗАО_мес"/>
      <sheetName val="Non-Statistical Sampling Master"/>
      <sheetName val="Global Data"/>
      <sheetName val="SMSTemp"/>
      <sheetName val="A-20"/>
      <sheetName val="Precios"/>
      <sheetName val="Analytics"/>
      <sheetName val="GAAP TB 31.12.01  detail p&amp;l"/>
      <sheetName val="FA Movement Kyrg"/>
      <sheetName val="Reference"/>
      <sheetName val="Anlagevermögen"/>
      <sheetName val="Pbs_Wbs_ATC"/>
      <sheetName val="Список документов"/>
      <sheetName val="перевозки"/>
      <sheetName val="GAAP TB 30.09.01  detail p&amp;l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5R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Balance 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канц"/>
      <sheetName val="Datasheet"/>
      <sheetName val="1 вариант  2009 "/>
      <sheetName val="ОборБалФормОтч"/>
      <sheetName val="ТитулЛистОтч"/>
      <sheetName val="$ IS"/>
      <sheetName val="MetaData"/>
      <sheetName val="ЛСЦ начисленное на 31.12.08"/>
      <sheetName val="ЛЛизинг начис. на 31.12.08"/>
      <sheetName val="ВОЛС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Лист2"/>
      <sheetName val="Инв.вл"/>
      <sheetName val="факт 2005 г."/>
      <sheetName val="д.7.001"/>
      <sheetName val="свод грузоотпр."/>
      <sheetName val="Содержание"/>
      <sheetName val="7НК"/>
      <sheetName val="11"/>
      <sheetName val="10"/>
      <sheetName val="7"/>
      <sheetName val="Keys"/>
      <sheetName val="Comp06"/>
      <sheetName val="PIT&amp;PP(2)"/>
      <sheetName val="Links"/>
      <sheetName val="Служебный ФКРБ"/>
      <sheetName val="Источник финансирования"/>
      <sheetName val="Способ закупки"/>
      <sheetName val="Тип пункта плана"/>
      <sheetName val="Graph"/>
      <sheetName val="факс(2005-20гг.)"/>
      <sheetName val="Гр5(о)"/>
      <sheetName val="УПРАВЛЕНИЕ11"/>
      <sheetName val="Disclosure"/>
      <sheetName val="Production_analysis"/>
      <sheetName val="N"/>
      <sheetName val="ОТиТБ"/>
      <sheetName val="78"/>
      <sheetName val="PM-TE"/>
      <sheetName val="Test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6НК-cт."/>
      <sheetName val="Interco payables&amp;receivables"/>
      <sheetName val="Курс"/>
      <sheetName val="Inputs"/>
      <sheetName val="Лист3"/>
      <sheetName val="TOC"/>
      <sheetName val="NPV"/>
      <sheetName val="План произв-ва (мес.) (бюджет)"/>
      <sheetName val="Итоговая таблица"/>
      <sheetName val="Расчет2000Прямой"/>
      <sheetName val="1 (2)"/>
      <sheetName val="Settings"/>
      <sheetName val="breakdown"/>
      <sheetName val="P&amp;L"/>
      <sheetName val="Provisions"/>
      <sheetName val="FA depreciation"/>
      <sheetName val="Profiles"/>
      <sheetName val="Wells"/>
      <sheetName val="InputTI"/>
      <sheetName val="3НК"/>
      <sheetName val="153541"/>
      <sheetName val="CD-실적"/>
      <sheetName val="Шт расписание"/>
      <sheetName val="Prelim Cost"/>
      <sheetName val="TPC con vs bdg"/>
      <sheetName val="KONSOLID"/>
      <sheetName val="FS-97"/>
      <sheetName val="PY misstatements"/>
      <sheetName val="Lead"/>
      <sheetName val="ППД"/>
      <sheetName val="2в"/>
      <sheetName val="общ-нефт"/>
      <sheetName val="O.500 Property Tax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прил№10"/>
      <sheetName val="Спр. раб.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Cashflow"/>
      <sheetName val="K-800 Imp. test"/>
      <sheetName val="FA register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Russia Print Version"/>
      <sheetName val="finbal10"/>
      <sheetName val="12НК"/>
      <sheetName val="KCC"/>
      <sheetName val="Данные"/>
      <sheetName val="П"/>
      <sheetName val="2кв.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Бюджет тек. затрат"/>
      <sheetName val="НДПИ"/>
      <sheetName val="A4-1&amp;2"/>
      <sheetName val="25. Hidden"/>
      <sheetName val="2. Inputs"/>
      <sheetName val="Код_ГТМ"/>
      <sheetName val="7_1"/>
      <sheetName val="MACRO2_XLM"/>
      <sheetName val="U-ZR_AT1_XLS"/>
      <sheetName val="I_KEY_INFORMATION"/>
      <sheetName val="из_сем3"/>
      <sheetName val="US_Dollar_20033"/>
      <sheetName val="SDR_20033"/>
      <sheetName val="Control_Settings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почтов_"/>
      <sheetName val="GTM_BK"/>
      <sheetName val="Consolidator_Inputs"/>
      <sheetName val="6НК-cт_"/>
      <sheetName val="Interco_payables&amp;receivable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7_11"/>
      <sheetName val="MACRO2_XLM1"/>
      <sheetName val="U-ZR_AT1_XLS1"/>
      <sheetName val="I_KEY_INFORMATION1"/>
      <sheetName val="из_сем4"/>
      <sheetName val="US_Dollar_20034"/>
      <sheetName val="SDR_20034"/>
      <sheetName val="Control_Settings1"/>
      <sheetName val="Добыча_нефти44"/>
      <sheetName val="поставка_сравн131"/>
      <sheetName val="2_2_ОтклОТМ1"/>
      <sheetName val="1_3_2_ОТМ1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почтов_1"/>
      <sheetName val="GTM_BK1"/>
      <sheetName val="Consolidator_Inputs1"/>
      <sheetName val="6НК-cт_1"/>
      <sheetName val="Interco_payables&amp;receivables1"/>
      <sheetName val="Б_мчас_(П)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2"/>
      <sheetName val="1_3_2_ОТМ2"/>
      <sheetName val="Собственный_капитал"/>
      <sheetName val="2кв_"/>
      <sheetName val="Non-Statistical_Sampling_Master"/>
      <sheetName val="Global_Data"/>
      <sheetName val="H3_100_Rollforward"/>
      <sheetName val="Инв_вл"/>
      <sheetName val="факт_2005_г_"/>
      <sheetName val="д_7_001"/>
      <sheetName val="свод_грузоотпр_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План_произв-ва_(мес_)_(бюджет)"/>
      <sheetName val="Итоговая_таблица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коммун."/>
      <sheetName val="Securities"/>
      <sheetName val="ГМ "/>
      <sheetName val="-расчет налогов от ФОТ  на 2014"/>
      <sheetName val="Форма3.6"/>
      <sheetName val="FA Movement "/>
      <sheetName val="depreciation testing"/>
      <sheetName val="misc"/>
      <sheetName val="6 NK"/>
      <sheetName val="1кв. "/>
      <sheetName val="замер"/>
      <sheetName val="2008_ГСМ1"/>
      <sheetName val="Плата_за_загрязнение_1"/>
      <sheetName val="факс(2005-20гг_)1"/>
      <sheetName val="O_500_Property_Tax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4"/>
      <sheetName val="Movement"/>
      <sheetName val="заявка_на_произ"/>
      <sheetName val="Additions_Disposals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Собственный_капитал1"/>
      <sheetName val="2кв_1"/>
      <sheetName val="Non-Statistical_Sampling_Maste1"/>
      <sheetName val="Global_Data1"/>
      <sheetName val="H3_100_Rollforward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SA_Procedures"/>
      <sheetName val="ГМ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16.12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исп.см."/>
      <sheetName val="L&amp;E"/>
      <sheetName val="Cash flows - PBC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ТД РАП"/>
      <sheetName val="Loaded"/>
      <sheetName val="Исх.данные"/>
      <sheetName val="распределение модели"/>
      <sheetName val="цеховые"/>
      <sheetName val="без НДС"/>
      <sheetName val="Затраты утил.ТБО"/>
      <sheetName val="fish"/>
      <sheetName val="6НК簀⽕쐀⽕"/>
      <sheetName val="6НКԯ_x0000_缀_x0000_"/>
      <sheetName val="Служебный ФК_x0005__x0000_"/>
      <sheetName val="Служебный ФК_x0000__x0000_"/>
      <sheetName val="ВСДС_1 (MAIN)"/>
      <sheetName val="тиме"/>
      <sheetName val="из_сем5"/>
      <sheetName val="US_Dollar_20035"/>
      <sheetName val="SDR_20035"/>
      <sheetName val="Control_Settings2"/>
      <sheetName val="GTM_BK2"/>
      <sheetName val="Добыча_нефти45"/>
      <sheetName val="поставка_сравн13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PP&amp;E_mvt_for_20032"/>
      <sheetName val="FP20DB_(3)2"/>
      <sheetName val="Курс_валют2"/>
      <sheetName val="Другие_расходы2"/>
      <sheetName val="Форма_4_кап_зат-ты_(2)2"/>
      <sheetName val="2006_AJE_RJE2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Б_мчас_(П)2"/>
      <sheetName val="2008_ГСМ2"/>
      <sheetName val="Плата_за_загрязнение_2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факс(2005-20гг_)2"/>
      <sheetName val="1_(2)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SA_Procedures1"/>
      <sheetName val="ГМ_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форма_3_смета_затрат1"/>
      <sheetName val="$_IS1"/>
      <sheetName val="Авансы_уплач,деньги_в_регионах1"/>
      <sheetName val="Авансы_уплач,деньги_в_регионах2"/>
      <sheetName val="PLтв_-_Б1"/>
      <sheetName val="Спр__раб_1"/>
      <sheetName val="K-800_Imp__test1"/>
      <sheetName val="FA_register1"/>
      <sheetName val="Бюджет_тек__затрат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Служебный_ФКРБ"/>
      <sheetName val="Источник_финансирования"/>
      <sheetName val="Способ_закупки"/>
      <sheetName val="Тип_пункта_плана"/>
      <sheetName val="Cash_flows_-_PBC"/>
      <sheetName val="коммун_1"/>
      <sheetName val="ТД_РАП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_xdd90__x0012_"/>
      <sheetName val="Служебный ФК峔(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_дан_"/>
      <sheetName val="доп.дан."/>
      <sheetName val="Input_Assumptions"/>
      <sheetName val="Технический"/>
      <sheetName val="6НК/_x0000_蠀"/>
      <sheetName val="6НК/_x0000_ü"/>
      <sheetName val="6НК/_x0000_£"/>
      <sheetName val="6НК/_x0000_蠀_x0008_"/>
      <sheetName val="6НК/_x0000_頀K"/>
      <sheetName val="ноябрь - декабрь"/>
      <sheetName val="Summary &amp; Variables"/>
      <sheetName val="Индексы"/>
      <sheetName val="Служебный ФК_x0005_"/>
      <sheetName val="6НКԯ"/>
      <sheetName val="Служебный ФК"/>
      <sheetName val="6НК0"/>
      <sheetName val="Служебный ФК_x001f_"/>
      <sheetName val="Служебный ФК_x0012_"/>
      <sheetName val="6НК/_x0000__xd800_¹"/>
      <sheetName val="Админ и ОPEX 2010-12гг"/>
      <sheetName val="14_1_2_2__Услуги связи_"/>
      <sheetName val="Общие данные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бартер"/>
      <sheetName val="ПАРАМ"/>
      <sheetName val="6НК퐀ᵝഀ놃"/>
      <sheetName val=" По скв"/>
      <sheetName val="канат.прод."/>
      <sheetName val="канат_прод_"/>
      <sheetName val="ноябрь_-_декабрь"/>
      <sheetName val="Ф3"/>
      <sheetName val="мат расходы"/>
      <sheetName val="Управление"/>
      <sheetName val="Planned VoWD"/>
      <sheetName val="FA_depreciation"/>
      <sheetName val="PY_misstatements"/>
      <sheetName val="25__Hidden"/>
      <sheetName val="2__Inputs"/>
      <sheetName val="Variants"/>
      <sheetName val="Utility"/>
      <sheetName val="CPI"/>
      <sheetName val="treatment summary"/>
      <sheetName val="sheet0"/>
      <sheetName val="Assumption Tables"/>
      <sheetName val="6НК/_x0000_�¹"/>
      <sheetName val="2013 EX RE"/>
      <sheetName val="2013 KZ+KG RE"/>
      <sheetName val="Total 2013 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 refreshError="1"/>
      <sheetData sheetId="717" refreshError="1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 refreshError="1"/>
      <sheetData sheetId="732"/>
      <sheetData sheetId="733"/>
      <sheetData sheetId="734"/>
      <sheetData sheetId="735"/>
      <sheetData sheetId="736"/>
      <sheetData sheetId="737"/>
      <sheetData sheetId="738"/>
      <sheetData sheetId="739" refreshError="1"/>
      <sheetData sheetId="740"/>
      <sheetData sheetId="74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/>
      <sheetData sheetId="756"/>
      <sheetData sheetId="757"/>
      <sheetData sheetId="758"/>
      <sheetData sheetId="759"/>
      <sheetData sheetId="760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 refreshError="1"/>
      <sheetData sheetId="781" refreshError="1"/>
      <sheetData sheetId="782" refreshError="1"/>
      <sheetData sheetId="783" refreshError="1"/>
      <sheetData sheetId="784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/>
      <sheetData sheetId="867"/>
      <sheetData sheetId="868"/>
      <sheetData sheetId="869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/>
      <sheetData sheetId="878"/>
      <sheetData sheetId="879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Содержание"/>
      <sheetName val="Статьи"/>
      <sheetName val="Форма2"/>
      <sheetName val="1NK"/>
      <sheetName val="PIT&amp;PP(2)"/>
    </sheetNames>
    <sheetDataSet>
      <sheetData sheetId="0"/>
      <sheetData sheetId="1" refreshError="1"/>
      <sheetData sheetId="2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YSTAL_PERSIST"/>
      <sheetName val="600000"/>
      <sheetName val="700000"/>
      <sheetName val="700000 (общая)"/>
      <sheetName val="610000-783000"/>
      <sheetName val="Общий"/>
      <sheetName val="ОПУ"/>
      <sheetName val="Входные параметры"/>
      <sheetName val="Data"/>
      <sheetName val="2.2 ОтклОТМ"/>
      <sheetName val="1.3.2 ОТМ"/>
      <sheetName val="Предпр"/>
      <sheetName val="ЦентрЗатр"/>
      <sheetName val="ЕдИзм"/>
      <sheetName val="Форма2"/>
    </sheetNames>
    <sheetDataSet>
      <sheetData sheetId="0"/>
      <sheetData sheetId="1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30N.111</v>
          </cell>
          <cell r="C2">
            <v>165292559.41435999</v>
          </cell>
          <cell r="D2">
            <v>165292559.41435999</v>
          </cell>
        </row>
        <row r="3">
          <cell r="A3" t="str">
            <v>30N.291</v>
          </cell>
          <cell r="B3">
            <v>176680.65603000001</v>
          </cell>
          <cell r="C3">
            <v>5022.3054899999997</v>
          </cell>
          <cell r="D3">
            <v>181702.96152000001</v>
          </cell>
        </row>
        <row r="4">
          <cell r="A4" t="str">
            <v>30N.295</v>
          </cell>
          <cell r="B4">
            <v>574183.78095000004</v>
          </cell>
          <cell r="C4">
            <v>206219.4565</v>
          </cell>
          <cell r="D4">
            <v>780403.23745000002</v>
          </cell>
        </row>
      </sheetData>
      <sheetData sheetId="2">
        <row r="1">
          <cell r="D1" t="str">
            <v>Внутри группы</v>
          </cell>
          <cell r="E1" t="str">
            <v>Внешние</v>
          </cell>
          <cell r="F1" t="str">
            <v>Всего</v>
          </cell>
        </row>
        <row r="2">
          <cell r="A2" t="str">
            <v>30N.111F2-31.05</v>
          </cell>
          <cell r="B2" t="str">
            <v>30N.111</v>
          </cell>
          <cell r="C2" t="str">
            <v>F2-31.05</v>
          </cell>
          <cell r="D2">
            <v>-22985.80689</v>
          </cell>
          <cell r="E2">
            <v>-1654678.7175</v>
          </cell>
          <cell r="F2">
            <v>-1677664.5243899999</v>
          </cell>
        </row>
        <row r="3">
          <cell r="A3" t="str">
            <v>30N.111F2-31.06</v>
          </cell>
          <cell r="B3" t="str">
            <v>30N.111</v>
          </cell>
          <cell r="C3" t="str">
            <v>F2-31.06</v>
          </cell>
          <cell r="D3">
            <v>-1033.14849</v>
          </cell>
          <cell r="E3">
            <v>-28128.56869</v>
          </cell>
          <cell r="F3">
            <v>-29161.71718</v>
          </cell>
        </row>
        <row r="4">
          <cell r="A4" t="str">
            <v>30N.111F2-31.111</v>
          </cell>
          <cell r="B4" t="str">
            <v>30N.111</v>
          </cell>
          <cell r="C4" t="str">
            <v>F2-31.111</v>
          </cell>
          <cell r="E4">
            <v>-7847024.2883099997</v>
          </cell>
          <cell r="F4">
            <v>-7847024.2883099997</v>
          </cell>
        </row>
        <row r="5">
          <cell r="A5" t="str">
            <v>30N.111F2-31.15</v>
          </cell>
          <cell r="B5" t="str">
            <v>30N.111</v>
          </cell>
          <cell r="C5" t="str">
            <v>F2-31.15</v>
          </cell>
          <cell r="E5">
            <v>-2686739.9218700002</v>
          </cell>
          <cell r="F5">
            <v>-2686739.9218700002</v>
          </cell>
        </row>
        <row r="6">
          <cell r="A6" t="str">
            <v>30N.111F2-31.17</v>
          </cell>
          <cell r="B6" t="str">
            <v>30N.111</v>
          </cell>
          <cell r="C6" t="str">
            <v>F2-31.17</v>
          </cell>
          <cell r="E6">
            <v>-556.22126000000003</v>
          </cell>
          <cell r="F6">
            <v>-556.22126000000003</v>
          </cell>
        </row>
        <row r="7">
          <cell r="A7" t="str">
            <v>30N.111F2-31.19</v>
          </cell>
          <cell r="B7" t="str">
            <v>30N.111</v>
          </cell>
          <cell r="C7" t="str">
            <v>F2-31.19</v>
          </cell>
          <cell r="E7">
            <v>-123044519.43167999</v>
          </cell>
          <cell r="F7">
            <v>-123044519.43167999</v>
          </cell>
        </row>
        <row r="8">
          <cell r="A8" t="str">
            <v>30N.111F2-31.205</v>
          </cell>
          <cell r="B8" t="str">
            <v>30N.111</v>
          </cell>
          <cell r="C8" t="str">
            <v>F2-31.205</v>
          </cell>
          <cell r="E8">
            <v>-3793279.2652799999</v>
          </cell>
          <cell r="F8">
            <v>-3793279.2652799999</v>
          </cell>
        </row>
        <row r="9">
          <cell r="A9" t="str">
            <v>30N.111F2-31.206</v>
          </cell>
          <cell r="B9" t="str">
            <v>30N.111</v>
          </cell>
          <cell r="C9" t="str">
            <v>F2-31.206</v>
          </cell>
          <cell r="E9">
            <v>-2465278.4717899999</v>
          </cell>
          <cell r="F9">
            <v>-2465278.4717899999</v>
          </cell>
        </row>
        <row r="10">
          <cell r="A10" t="str">
            <v>30N.111F2-31.22</v>
          </cell>
          <cell r="B10" t="str">
            <v>30N.111</v>
          </cell>
          <cell r="C10" t="str">
            <v>F2-31.22</v>
          </cell>
          <cell r="E10">
            <v>-6861.0063799999998</v>
          </cell>
          <cell r="F10">
            <v>-6861.0063799999998</v>
          </cell>
        </row>
        <row r="11">
          <cell r="A11" t="str">
            <v>30N.291F2-31.05</v>
          </cell>
          <cell r="B11" t="str">
            <v>30N.291</v>
          </cell>
          <cell r="C11" t="str">
            <v>F2-31.05</v>
          </cell>
          <cell r="E11">
            <v>-24616.281169999998</v>
          </cell>
          <cell r="F11">
            <v>-24616.281169999998</v>
          </cell>
        </row>
        <row r="12">
          <cell r="A12" t="str">
            <v>30N.291F2-31.17</v>
          </cell>
          <cell r="B12" t="str">
            <v>30N.291</v>
          </cell>
          <cell r="C12" t="str">
            <v>F2-31.17</v>
          </cell>
          <cell r="D12">
            <v>-141085.02945999999</v>
          </cell>
          <cell r="E12">
            <v>-1126.0655099999999</v>
          </cell>
          <cell r="F12">
            <v>-142211.09497000001</v>
          </cell>
        </row>
        <row r="13">
          <cell r="A13" t="str">
            <v>30N.291F2-31.18</v>
          </cell>
          <cell r="B13" t="str">
            <v>30N.291</v>
          </cell>
          <cell r="C13" t="str">
            <v>F2-31.18</v>
          </cell>
          <cell r="E13">
            <v>-2807.7959000000001</v>
          </cell>
          <cell r="F13">
            <v>-2807.7959000000001</v>
          </cell>
        </row>
        <row r="14">
          <cell r="A14" t="str">
            <v>30N.291F2-31.21</v>
          </cell>
          <cell r="B14" t="str">
            <v>30N.291</v>
          </cell>
          <cell r="C14" t="str">
            <v>F2-31.21</v>
          </cell>
          <cell r="D14">
            <v>-2.6406000000000001</v>
          </cell>
          <cell r="F14">
            <v>-2.6406000000000001</v>
          </cell>
        </row>
        <row r="15">
          <cell r="A15" t="str">
            <v>30N.295F2-31.03.1</v>
          </cell>
          <cell r="B15" t="str">
            <v>30N.295</v>
          </cell>
          <cell r="C15" t="str">
            <v>F2-31.03.1</v>
          </cell>
          <cell r="E15">
            <v>-9443.5679999999993</v>
          </cell>
          <cell r="F15">
            <v>-9443.5679999999993</v>
          </cell>
        </row>
        <row r="16">
          <cell r="A16" t="str">
            <v>30N.295F2-31.03.2</v>
          </cell>
          <cell r="B16" t="str">
            <v>30N.295</v>
          </cell>
          <cell r="C16" t="str">
            <v>F2-31.03.2</v>
          </cell>
          <cell r="E16">
            <v>-566.68799999999999</v>
          </cell>
          <cell r="F16">
            <v>-566.68799999999999</v>
          </cell>
        </row>
        <row r="17">
          <cell r="A17" t="str">
            <v>30N.295F2-31.03.3</v>
          </cell>
          <cell r="B17" t="str">
            <v>30N.295</v>
          </cell>
          <cell r="C17" t="str">
            <v>F2-31.03.3</v>
          </cell>
          <cell r="E17">
            <v>-472.12799999999999</v>
          </cell>
          <cell r="F17">
            <v>-472.12799999999999</v>
          </cell>
        </row>
        <row r="18">
          <cell r="A18" t="str">
            <v>30N.295F2-31.19</v>
          </cell>
          <cell r="B18" t="str">
            <v>30N.295</v>
          </cell>
          <cell r="C18" t="str">
            <v>F2-31.19</v>
          </cell>
          <cell r="E18">
            <v>-288.35775999999998</v>
          </cell>
          <cell r="F18">
            <v>-288.35775999999998</v>
          </cell>
        </row>
        <row r="19">
          <cell r="A19" t="str">
            <v>30N.295F2-31.20</v>
          </cell>
          <cell r="B19" t="str">
            <v>30N.295</v>
          </cell>
          <cell r="C19" t="str">
            <v>F2-31.20</v>
          </cell>
          <cell r="D19">
            <v>-149.86799999999999</v>
          </cell>
          <cell r="E19">
            <v>-162.9</v>
          </cell>
          <cell r="F19">
            <v>-312.76799999999997</v>
          </cell>
        </row>
        <row r="20">
          <cell r="A20" t="str">
            <v>30N.295F2-31.23</v>
          </cell>
          <cell r="B20" t="str">
            <v>30N.295</v>
          </cell>
          <cell r="C20" t="str">
            <v>F2-31.23</v>
          </cell>
          <cell r="D20">
            <v>-4131.44733</v>
          </cell>
          <cell r="E20">
            <v>-185519.94008999999</v>
          </cell>
          <cell r="F20">
            <v>-189651.38742000001</v>
          </cell>
        </row>
        <row r="21">
          <cell r="A21" t="str">
            <v>30N.295F2-31.27</v>
          </cell>
          <cell r="B21" t="str">
            <v>30N.295</v>
          </cell>
          <cell r="C21" t="str">
            <v>F2-31.27</v>
          </cell>
          <cell r="E21">
            <v>-2040</v>
          </cell>
          <cell r="F21">
            <v>-2040</v>
          </cell>
        </row>
        <row r="22">
          <cell r="A22" t="str">
            <v>30N.295F2-31.32</v>
          </cell>
          <cell r="B22" t="str">
            <v>30N.295</v>
          </cell>
          <cell r="C22" t="str">
            <v>F2-31.32</v>
          </cell>
          <cell r="D22">
            <v>-18.254999999999999</v>
          </cell>
          <cell r="E22">
            <v>-124.3019</v>
          </cell>
          <cell r="F22">
            <v>-142.55690000000001</v>
          </cell>
        </row>
        <row r="23">
          <cell r="A23" t="str">
            <v>30N.295F2-31.99</v>
          </cell>
          <cell r="B23" t="str">
            <v>30N.295</v>
          </cell>
          <cell r="C23" t="str">
            <v>F2-31.99</v>
          </cell>
          <cell r="D23">
            <v>-171.40100000000001</v>
          </cell>
          <cell r="E23">
            <v>-885.23667</v>
          </cell>
          <cell r="F23">
            <v>-1056.6376700000001</v>
          </cell>
        </row>
        <row r="24">
          <cell r="A24" t="str">
            <v>30N.299F2-31.05</v>
          </cell>
          <cell r="B24" t="str">
            <v>30N.299</v>
          </cell>
          <cell r="C24" t="str">
            <v>F2-31.05</v>
          </cell>
          <cell r="E24">
            <v>-245821.60863</v>
          </cell>
          <cell r="F24">
            <v>-245821.60863</v>
          </cell>
        </row>
      </sheetData>
      <sheetData sheetId="3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30N.111</v>
          </cell>
          <cell r="B2">
            <v>-24018.955379999999</v>
          </cell>
          <cell r="C2">
            <v>-141527065.89276001</v>
          </cell>
          <cell r="D2">
            <v>-141551084.84814</v>
          </cell>
        </row>
        <row r="3">
          <cell r="A3" t="str">
            <v>30N.291</v>
          </cell>
          <cell r="B3">
            <v>-141087.67006</v>
          </cell>
          <cell r="C3">
            <v>-28550.14258</v>
          </cell>
          <cell r="D3">
            <v>-169637.81263999999</v>
          </cell>
        </row>
        <row r="4">
          <cell r="A4" t="str">
            <v>30N.295</v>
          </cell>
          <cell r="B4">
            <v>-4470.9713300000003</v>
          </cell>
          <cell r="C4">
            <v>-199503.12041999999</v>
          </cell>
          <cell r="D4">
            <v>-203974.09174999999</v>
          </cell>
        </row>
        <row r="5">
          <cell r="A5" t="str">
            <v>30N.299</v>
          </cell>
          <cell r="C5">
            <v>-245821.60863</v>
          </cell>
          <cell r="D5">
            <v>-245821.60863</v>
          </cell>
        </row>
      </sheetData>
      <sheetData sheetId="4">
        <row r="1">
          <cell r="D1" t="str">
            <v>Внутри группы</v>
          </cell>
          <cell r="E1" t="str">
            <v>Внешние</v>
          </cell>
          <cell r="F1" t="str">
            <v>Всего</v>
          </cell>
        </row>
        <row r="2">
          <cell r="A2" t="str">
            <v>610000F2-37.03</v>
          </cell>
          <cell r="B2" t="str">
            <v>610000</v>
          </cell>
          <cell r="C2" t="str">
            <v>F2-37.03</v>
          </cell>
          <cell r="D2">
            <v>1541762.7883899999</v>
          </cell>
          <cell r="E2">
            <v>958252.47242000001</v>
          </cell>
          <cell r="F2">
            <v>2500015.2608099999</v>
          </cell>
        </row>
        <row r="3">
          <cell r="A3" t="str">
            <v>610000F2-37.06</v>
          </cell>
          <cell r="B3" t="str">
            <v>610000</v>
          </cell>
          <cell r="C3" t="str">
            <v>F2-37.06</v>
          </cell>
          <cell r="E3">
            <v>101639.18696000001</v>
          </cell>
          <cell r="F3">
            <v>101639.18696000001</v>
          </cell>
        </row>
        <row r="4">
          <cell r="A4" t="str">
            <v>610000F2-37.24</v>
          </cell>
          <cell r="B4" t="str">
            <v>610000</v>
          </cell>
          <cell r="C4" t="str">
            <v>F2-37.24</v>
          </cell>
          <cell r="E4">
            <v>49728.59762</v>
          </cell>
          <cell r="F4">
            <v>49728.59762</v>
          </cell>
        </row>
        <row r="5">
          <cell r="A5" t="str">
            <v>610000F2-37.54</v>
          </cell>
          <cell r="B5" t="str">
            <v>610000</v>
          </cell>
          <cell r="C5" t="str">
            <v>F2-37.54</v>
          </cell>
          <cell r="D5">
            <v>304319.54947999999</v>
          </cell>
          <cell r="F5">
            <v>304319.54947999999</v>
          </cell>
        </row>
        <row r="6">
          <cell r="A6" t="str">
            <v>610000F2-37.55</v>
          </cell>
          <cell r="B6" t="str">
            <v>610000</v>
          </cell>
          <cell r="C6" t="str">
            <v>F2-37.55</v>
          </cell>
          <cell r="D6">
            <v>71097.888909999994</v>
          </cell>
          <cell r="E6">
            <v>210068.91245999999</v>
          </cell>
          <cell r="F6">
            <v>281166.80137</v>
          </cell>
        </row>
        <row r="7">
          <cell r="A7" t="str">
            <v>610000F2-37.61</v>
          </cell>
          <cell r="B7" t="str">
            <v>610000</v>
          </cell>
          <cell r="C7" t="str">
            <v>F2-37.61</v>
          </cell>
          <cell r="D7">
            <v>3158105.5980000002</v>
          </cell>
          <cell r="E7">
            <v>23866423.82666</v>
          </cell>
          <cell r="F7">
            <v>27024529.424660001</v>
          </cell>
        </row>
        <row r="8">
          <cell r="A8" t="str">
            <v>610000F2-37.63</v>
          </cell>
          <cell r="B8" t="str">
            <v>610000</v>
          </cell>
          <cell r="C8" t="str">
            <v>F2-37.63</v>
          </cell>
          <cell r="E8">
            <v>184027559.41464999</v>
          </cell>
          <cell r="F8">
            <v>184027559.41464999</v>
          </cell>
        </row>
        <row r="9">
          <cell r="A9" t="str">
            <v>624000F2-35.11</v>
          </cell>
          <cell r="B9" t="str">
            <v>624000</v>
          </cell>
          <cell r="C9" t="str">
            <v>F2-35.11</v>
          </cell>
          <cell r="E9">
            <v>833362.21429999999</v>
          </cell>
          <cell r="F9">
            <v>833362.21429999999</v>
          </cell>
        </row>
        <row r="10">
          <cell r="A10" t="str">
            <v>625000F2-39.02</v>
          </cell>
          <cell r="B10" t="str">
            <v>625000</v>
          </cell>
          <cell r="C10" t="str">
            <v>F2-39.02</v>
          </cell>
          <cell r="E10">
            <v>93117.29436</v>
          </cell>
          <cell r="F10">
            <v>93117.29436</v>
          </cell>
        </row>
        <row r="11">
          <cell r="A11" t="str">
            <v>625000F2-39.09</v>
          </cell>
          <cell r="B11" t="str">
            <v>625000</v>
          </cell>
          <cell r="C11" t="str">
            <v>F2-39.09</v>
          </cell>
          <cell r="E11">
            <v>1464232.3713199999</v>
          </cell>
          <cell r="F11">
            <v>1464232.3713199999</v>
          </cell>
        </row>
        <row r="12">
          <cell r="A12" t="str">
            <v>625000F2-39.10.2</v>
          </cell>
          <cell r="B12" t="str">
            <v>625000</v>
          </cell>
          <cell r="C12" t="str">
            <v>F2-39.10.2</v>
          </cell>
          <cell r="E12">
            <v>26287.5</v>
          </cell>
          <cell r="F12">
            <v>26287.5</v>
          </cell>
        </row>
        <row r="13">
          <cell r="A13" t="str">
            <v>625000F2-39.11.2</v>
          </cell>
          <cell r="B13" t="str">
            <v>625000</v>
          </cell>
          <cell r="C13" t="str">
            <v>F2-39.11.2</v>
          </cell>
          <cell r="E13">
            <v>800064.16208000004</v>
          </cell>
          <cell r="F13">
            <v>800064.16208000004</v>
          </cell>
        </row>
        <row r="14">
          <cell r="A14" t="str">
            <v>625000F2-39.13</v>
          </cell>
          <cell r="B14" t="str">
            <v>625000</v>
          </cell>
          <cell r="C14" t="str">
            <v>F2-39.13</v>
          </cell>
          <cell r="D14">
            <v>757529.88317000004</v>
          </cell>
          <cell r="E14">
            <v>714040.59927000001</v>
          </cell>
          <cell r="F14">
            <v>1471570.4824399999</v>
          </cell>
        </row>
        <row r="15">
          <cell r="A15" t="str">
            <v>710000F2-33.010</v>
          </cell>
          <cell r="B15" t="str">
            <v>710000</v>
          </cell>
          <cell r="C15" t="str">
            <v>F2-33.010</v>
          </cell>
          <cell r="D15">
            <v>-9830.1706799999993</v>
          </cell>
          <cell r="E15">
            <v>-1543767.15928</v>
          </cell>
          <cell r="F15">
            <v>-1553597.32996</v>
          </cell>
        </row>
        <row r="16">
          <cell r="A16" t="str">
            <v>710000F2-33.031</v>
          </cell>
          <cell r="B16" t="str">
            <v>710000</v>
          </cell>
          <cell r="C16" t="str">
            <v>F2-33.031</v>
          </cell>
          <cell r="E16">
            <v>-4462.1074699999999</v>
          </cell>
          <cell r="F16">
            <v>-4462.1074699999999</v>
          </cell>
        </row>
        <row r="17">
          <cell r="A17" t="str">
            <v>710000F2-33.032</v>
          </cell>
          <cell r="B17" t="str">
            <v>710000</v>
          </cell>
          <cell r="C17" t="str">
            <v>F2-33.032</v>
          </cell>
          <cell r="E17">
            <v>-296.14350000000002</v>
          </cell>
          <cell r="F17">
            <v>-296.14350000000002</v>
          </cell>
        </row>
        <row r="18">
          <cell r="A18" t="str">
            <v>710000F2-33.033</v>
          </cell>
          <cell r="B18" t="str">
            <v>710000</v>
          </cell>
          <cell r="C18" t="str">
            <v>F2-33.033</v>
          </cell>
          <cell r="E18">
            <v>-105.33815</v>
          </cell>
          <cell r="F18">
            <v>-105.33815</v>
          </cell>
        </row>
        <row r="19">
          <cell r="A19" t="str">
            <v>710000F2-33.040</v>
          </cell>
          <cell r="B19" t="str">
            <v>710000</v>
          </cell>
          <cell r="C19" t="str">
            <v>F2-33.040</v>
          </cell>
          <cell r="E19">
            <v>-13583.84973</v>
          </cell>
          <cell r="F19">
            <v>-13583.84973</v>
          </cell>
        </row>
        <row r="20">
          <cell r="A20" t="str">
            <v>710000F2-33.110</v>
          </cell>
          <cell r="B20" t="str">
            <v>710000</v>
          </cell>
          <cell r="C20" t="str">
            <v>F2-33.110</v>
          </cell>
          <cell r="E20">
            <v>-21484.41114</v>
          </cell>
          <cell r="F20">
            <v>-21484.41114</v>
          </cell>
        </row>
        <row r="21">
          <cell r="A21" t="str">
            <v>710000F2-33.120</v>
          </cell>
          <cell r="B21" t="str">
            <v>710000</v>
          </cell>
          <cell r="C21" t="str">
            <v>F2-33.120</v>
          </cell>
          <cell r="D21">
            <v>-6350.232</v>
          </cell>
          <cell r="E21">
            <v>-129043.8449</v>
          </cell>
          <cell r="F21">
            <v>-135394.07689999999</v>
          </cell>
        </row>
        <row r="22">
          <cell r="A22" t="str">
            <v>710000F2-33.130</v>
          </cell>
          <cell r="B22" t="str">
            <v>710000</v>
          </cell>
          <cell r="C22" t="str">
            <v>F2-33.130</v>
          </cell>
          <cell r="E22">
            <v>-18684.415430000001</v>
          </cell>
          <cell r="F22">
            <v>-18684.415430000001</v>
          </cell>
        </row>
        <row r="23">
          <cell r="A23" t="str">
            <v>710000F2-33.150</v>
          </cell>
          <cell r="B23" t="str">
            <v>710000</v>
          </cell>
          <cell r="C23" t="str">
            <v>F2-33.150</v>
          </cell>
          <cell r="E23">
            <v>-15.766</v>
          </cell>
          <cell r="F23">
            <v>-15.766</v>
          </cell>
        </row>
        <row r="24">
          <cell r="A24" t="str">
            <v>710000F2-33.170</v>
          </cell>
          <cell r="B24" t="str">
            <v>710000</v>
          </cell>
          <cell r="C24" t="str">
            <v>F2-33.170</v>
          </cell>
          <cell r="E24">
            <v>-1233.84521</v>
          </cell>
          <cell r="F24">
            <v>-1233.84521</v>
          </cell>
        </row>
        <row r="25">
          <cell r="A25" t="str">
            <v>710000F2-33.992</v>
          </cell>
          <cell r="B25" t="str">
            <v>710000</v>
          </cell>
          <cell r="C25" t="str">
            <v>F2-33.992</v>
          </cell>
          <cell r="E25">
            <v>-37.5</v>
          </cell>
          <cell r="F25">
            <v>-37.5</v>
          </cell>
        </row>
        <row r="26">
          <cell r="A26" t="str">
            <v>710000F2-33.993</v>
          </cell>
          <cell r="B26" t="str">
            <v>710000</v>
          </cell>
          <cell r="C26" t="str">
            <v>F2-33.993</v>
          </cell>
          <cell r="E26">
            <v>-38483.980490000002</v>
          </cell>
          <cell r="F26">
            <v>-38483.980490000002</v>
          </cell>
        </row>
        <row r="27">
          <cell r="A27" t="str">
            <v>710000F2-33.994</v>
          </cell>
          <cell r="B27" t="str">
            <v>710000</v>
          </cell>
          <cell r="C27" t="str">
            <v>F2-33.994</v>
          </cell>
          <cell r="E27">
            <v>-3643.82654</v>
          </cell>
          <cell r="F27">
            <v>-3643.82654</v>
          </cell>
        </row>
        <row r="28">
          <cell r="A28" t="str">
            <v>710000F2-33.995</v>
          </cell>
          <cell r="B28" t="str">
            <v>710000</v>
          </cell>
          <cell r="C28" t="str">
            <v>F2-33.995</v>
          </cell>
          <cell r="E28">
            <v>-974.12258999999995</v>
          </cell>
          <cell r="F28">
            <v>-974.12258999999995</v>
          </cell>
        </row>
        <row r="29">
          <cell r="A29" t="str">
            <v>710000F2-33.996</v>
          </cell>
          <cell r="B29" t="str">
            <v>710000</v>
          </cell>
          <cell r="C29" t="str">
            <v>F2-33.996</v>
          </cell>
          <cell r="E29">
            <v>-29671.930319999999</v>
          </cell>
          <cell r="F29">
            <v>-29671.930319999999</v>
          </cell>
        </row>
        <row r="30">
          <cell r="A30" t="str">
            <v>710000F2-33.997</v>
          </cell>
          <cell r="B30" t="str">
            <v>710000</v>
          </cell>
          <cell r="C30" t="str">
            <v>F2-33.997</v>
          </cell>
          <cell r="E30">
            <v>18688.155890000002</v>
          </cell>
          <cell r="F30">
            <v>18688.155890000002</v>
          </cell>
        </row>
        <row r="31">
          <cell r="A31" t="str">
            <v>710000F2-33.998</v>
          </cell>
          <cell r="B31" t="str">
            <v>710000</v>
          </cell>
          <cell r="C31" t="str">
            <v>F2-33.998</v>
          </cell>
          <cell r="D31">
            <v>-215.55099999999999</v>
          </cell>
          <cell r="E31">
            <v>-104.91200000000001</v>
          </cell>
          <cell r="F31">
            <v>-320.46300000000002</v>
          </cell>
        </row>
        <row r="32">
          <cell r="A32" t="str">
            <v>710000F2-33.999</v>
          </cell>
          <cell r="B32" t="str">
            <v>710000</v>
          </cell>
          <cell r="C32" t="str">
            <v>F2-33.999</v>
          </cell>
          <cell r="E32">
            <v>-10854.21126</v>
          </cell>
          <cell r="F32">
            <v>-10854.21126</v>
          </cell>
        </row>
        <row r="33">
          <cell r="A33" t="str">
            <v>720000F2-32.0101</v>
          </cell>
          <cell r="B33" t="str">
            <v>720000</v>
          </cell>
          <cell r="C33" t="str">
            <v>F2-32.0101</v>
          </cell>
          <cell r="E33">
            <v>-2853161.2784899999</v>
          </cell>
          <cell r="F33">
            <v>-2853161.2784899999</v>
          </cell>
        </row>
        <row r="34">
          <cell r="A34" t="str">
            <v>720000F2-32.0102</v>
          </cell>
          <cell r="B34" t="str">
            <v>720000</v>
          </cell>
          <cell r="C34" t="str">
            <v>F2-32.0102</v>
          </cell>
          <cell r="E34">
            <v>-274082.49687999999</v>
          </cell>
          <cell r="F34">
            <v>-274082.49687999999</v>
          </cell>
        </row>
        <row r="35">
          <cell r="A35" t="str">
            <v>720000F2-32.0103</v>
          </cell>
          <cell r="B35" t="str">
            <v>720000</v>
          </cell>
          <cell r="C35" t="str">
            <v>F2-32.0103</v>
          </cell>
          <cell r="E35">
            <v>-27150.603500000001</v>
          </cell>
          <cell r="F35">
            <v>-27150.603500000001</v>
          </cell>
        </row>
        <row r="36">
          <cell r="A36" t="str">
            <v>720000F2-32.0104</v>
          </cell>
          <cell r="B36" t="str">
            <v>720000</v>
          </cell>
          <cell r="C36" t="str">
            <v>F2-32.0104</v>
          </cell>
          <cell r="E36">
            <v>-25101.773450000001</v>
          </cell>
          <cell r="F36">
            <v>-25101.773450000001</v>
          </cell>
        </row>
        <row r="37">
          <cell r="A37" t="str">
            <v>720000F2-32.0105</v>
          </cell>
          <cell r="B37" t="str">
            <v>720000</v>
          </cell>
          <cell r="C37" t="str">
            <v>F2-32.0105</v>
          </cell>
          <cell r="E37">
            <v>191946.49600000001</v>
          </cell>
          <cell r="F37">
            <v>191946.49600000001</v>
          </cell>
        </row>
        <row r="38">
          <cell r="A38" t="str">
            <v>720000F2-32.0300</v>
          </cell>
          <cell r="B38" t="str">
            <v>720000</v>
          </cell>
          <cell r="C38" t="str">
            <v>F2-32.0300</v>
          </cell>
          <cell r="E38">
            <v>-105610.50235</v>
          </cell>
          <cell r="F38">
            <v>-105610.50235</v>
          </cell>
        </row>
        <row r="39">
          <cell r="A39" t="str">
            <v>720000F2-32.0400</v>
          </cell>
          <cell r="B39" t="str">
            <v>720000</v>
          </cell>
          <cell r="C39" t="str">
            <v>F2-32.0400</v>
          </cell>
          <cell r="E39">
            <v>-79931.065820000003</v>
          </cell>
          <cell r="F39">
            <v>-79931.065820000003</v>
          </cell>
        </row>
        <row r="40">
          <cell r="A40" t="str">
            <v>720000F2-32.1001</v>
          </cell>
          <cell r="B40" t="str">
            <v>720000</v>
          </cell>
          <cell r="C40" t="str">
            <v>F2-32.1001</v>
          </cell>
          <cell r="E40">
            <v>-7489.9894999999997</v>
          </cell>
          <cell r="F40">
            <v>-7489.9894999999997</v>
          </cell>
        </row>
        <row r="41">
          <cell r="A41" t="str">
            <v>720000F2-32.1002</v>
          </cell>
          <cell r="B41" t="str">
            <v>720000</v>
          </cell>
          <cell r="C41" t="str">
            <v>F2-32.1002</v>
          </cell>
          <cell r="E41">
            <v>-2190</v>
          </cell>
          <cell r="F41">
            <v>-2190</v>
          </cell>
        </row>
        <row r="42">
          <cell r="A42" t="str">
            <v>720000F2-32.1003</v>
          </cell>
          <cell r="B42" t="str">
            <v>720000</v>
          </cell>
          <cell r="C42" t="str">
            <v>F2-32.1003</v>
          </cell>
          <cell r="E42">
            <v>-3347.7337200000002</v>
          </cell>
          <cell r="F42">
            <v>-3347.7337200000002</v>
          </cell>
        </row>
        <row r="43">
          <cell r="A43" t="str">
            <v>720000F2-32.1004</v>
          </cell>
          <cell r="B43" t="str">
            <v>720000</v>
          </cell>
          <cell r="C43" t="str">
            <v>F2-32.1004</v>
          </cell>
          <cell r="E43">
            <v>-162.00344999999999</v>
          </cell>
          <cell r="F43">
            <v>-162.00344999999999</v>
          </cell>
        </row>
        <row r="44">
          <cell r="A44" t="str">
            <v>720000F2-32.1005</v>
          </cell>
          <cell r="B44" t="str">
            <v>720000</v>
          </cell>
          <cell r="C44" t="str">
            <v>F2-32.1005</v>
          </cell>
          <cell r="E44">
            <v>-541.63801999999998</v>
          </cell>
          <cell r="F44">
            <v>-541.63801999999998</v>
          </cell>
        </row>
        <row r="45">
          <cell r="A45" t="str">
            <v>720000F2-32.1006</v>
          </cell>
          <cell r="B45" t="str">
            <v>720000</v>
          </cell>
          <cell r="C45" t="str">
            <v>F2-32.1006</v>
          </cell>
          <cell r="E45">
            <v>-2286.9340000000002</v>
          </cell>
          <cell r="F45">
            <v>-2286.9340000000002</v>
          </cell>
        </row>
        <row r="46">
          <cell r="A46" t="str">
            <v>720000F2-32.1007</v>
          </cell>
          <cell r="B46" t="str">
            <v>720000</v>
          </cell>
          <cell r="C46" t="str">
            <v>F2-32.1007</v>
          </cell>
          <cell r="E46">
            <v>-519.62643000000003</v>
          </cell>
          <cell r="F46">
            <v>-519.62643000000003</v>
          </cell>
        </row>
        <row r="47">
          <cell r="A47" t="str">
            <v>720000F2-32.1011</v>
          </cell>
          <cell r="B47" t="str">
            <v>720000</v>
          </cell>
          <cell r="C47" t="str">
            <v>F2-32.1011</v>
          </cell>
          <cell r="E47">
            <v>-131.125</v>
          </cell>
          <cell r="F47">
            <v>-131.125</v>
          </cell>
        </row>
        <row r="48">
          <cell r="A48" t="str">
            <v>720000F2-32.1100</v>
          </cell>
          <cell r="B48" t="str">
            <v>720000</v>
          </cell>
          <cell r="C48" t="str">
            <v>F2-32.1100</v>
          </cell>
          <cell r="D48">
            <v>15703.44</v>
          </cell>
          <cell r="F48">
            <v>15703.44</v>
          </cell>
        </row>
        <row r="49">
          <cell r="A49" t="str">
            <v>720000F2-32.1401</v>
          </cell>
          <cell r="B49" t="str">
            <v>720000</v>
          </cell>
          <cell r="C49" t="str">
            <v>F2-32.1401</v>
          </cell>
          <cell r="D49">
            <v>-7488.4035700000004</v>
          </cell>
          <cell r="E49">
            <v>-53952.173329999998</v>
          </cell>
          <cell r="F49">
            <v>-61440.5769</v>
          </cell>
        </row>
        <row r="50">
          <cell r="A50" t="str">
            <v>720000F2-32.1402</v>
          </cell>
          <cell r="B50" t="str">
            <v>720000</v>
          </cell>
          <cell r="C50" t="str">
            <v>F2-32.1402</v>
          </cell>
          <cell r="D50">
            <v>-97064.283039999995</v>
          </cell>
          <cell r="E50">
            <v>-415267.39000999997</v>
          </cell>
          <cell r="F50">
            <v>-512331.67304999998</v>
          </cell>
        </row>
        <row r="51">
          <cell r="A51" t="str">
            <v>720000F2-32.1403</v>
          </cell>
          <cell r="B51" t="str">
            <v>720000</v>
          </cell>
          <cell r="C51" t="str">
            <v>F2-32.1403</v>
          </cell>
          <cell r="E51">
            <v>-19688.691149999999</v>
          </cell>
          <cell r="F51">
            <v>-19688.691149999999</v>
          </cell>
        </row>
        <row r="52">
          <cell r="A52" t="str">
            <v>720000F2-32.1500</v>
          </cell>
          <cell r="B52" t="str">
            <v>720000</v>
          </cell>
          <cell r="C52" t="str">
            <v>F2-32.1500</v>
          </cell>
          <cell r="E52">
            <v>-47764.375</v>
          </cell>
          <cell r="F52">
            <v>-47764.375</v>
          </cell>
        </row>
        <row r="53">
          <cell r="A53" t="str">
            <v>720000F2-32.1601</v>
          </cell>
          <cell r="B53" t="str">
            <v>720000</v>
          </cell>
          <cell r="C53" t="str">
            <v>F2-32.1601</v>
          </cell>
          <cell r="E53">
            <v>-1491761.05</v>
          </cell>
          <cell r="F53">
            <v>-1491761.05</v>
          </cell>
        </row>
        <row r="54">
          <cell r="A54" t="str">
            <v>720000F2-32.1602</v>
          </cell>
          <cell r="B54" t="str">
            <v>720000</v>
          </cell>
          <cell r="C54" t="str">
            <v>F2-32.1602</v>
          </cell>
          <cell r="E54">
            <v>-2058366.71548</v>
          </cell>
          <cell r="F54">
            <v>-2058366.71548</v>
          </cell>
        </row>
        <row r="55">
          <cell r="A55" t="str">
            <v>720000F2-32.1700</v>
          </cell>
          <cell r="B55" t="str">
            <v>720000</v>
          </cell>
          <cell r="C55" t="str">
            <v>F2-32.1700</v>
          </cell>
          <cell r="D55">
            <v>-544068.12031999999</v>
          </cell>
          <cell r="E55">
            <v>-54456.748930000002</v>
          </cell>
          <cell r="F55">
            <v>-598524.86924999999</v>
          </cell>
        </row>
        <row r="56">
          <cell r="A56" t="str">
            <v>720000F2-32.1801</v>
          </cell>
          <cell r="B56" t="str">
            <v>720000</v>
          </cell>
          <cell r="C56" t="str">
            <v>F2-32.1801</v>
          </cell>
          <cell r="D56">
            <v>-25377.526809999999</v>
          </cell>
          <cell r="E56">
            <v>-2972.7062999999998</v>
          </cell>
          <cell r="F56">
            <v>-28350.233110000001</v>
          </cell>
        </row>
        <row r="57">
          <cell r="A57" t="str">
            <v>720000F2-32.1803</v>
          </cell>
          <cell r="B57" t="str">
            <v>720000</v>
          </cell>
          <cell r="C57" t="str">
            <v>F2-32.1803</v>
          </cell>
          <cell r="E57">
            <v>-3329.3989000000001</v>
          </cell>
          <cell r="F57">
            <v>-3329.3989000000001</v>
          </cell>
        </row>
        <row r="58">
          <cell r="A58" t="str">
            <v>720000F2-32.1804</v>
          </cell>
          <cell r="B58" t="str">
            <v>720000</v>
          </cell>
          <cell r="C58" t="str">
            <v>F2-32.1804</v>
          </cell>
          <cell r="D58">
            <v>-12747.4715</v>
          </cell>
          <cell r="E58">
            <v>-3379.7004000000002</v>
          </cell>
          <cell r="F58">
            <v>-16127.171899999999</v>
          </cell>
        </row>
        <row r="59">
          <cell r="A59" t="str">
            <v>720000F2-32.1805</v>
          </cell>
          <cell r="B59" t="str">
            <v>720000</v>
          </cell>
          <cell r="C59" t="str">
            <v>F2-32.1805</v>
          </cell>
          <cell r="E59">
            <v>-1053.9998399999999</v>
          </cell>
          <cell r="F59">
            <v>-1053.9998399999999</v>
          </cell>
        </row>
        <row r="60">
          <cell r="A60" t="str">
            <v>720000F2-32.1900</v>
          </cell>
          <cell r="B60" t="str">
            <v>720000</v>
          </cell>
          <cell r="C60" t="str">
            <v>F2-32.1900</v>
          </cell>
          <cell r="D60">
            <v>-478141.20581999997</v>
          </cell>
          <cell r="E60">
            <v>-274042.88948999997</v>
          </cell>
          <cell r="F60">
            <v>-752184.09531</v>
          </cell>
        </row>
        <row r="61">
          <cell r="A61" t="str">
            <v>720000F2-32.2001</v>
          </cell>
          <cell r="B61" t="str">
            <v>720000</v>
          </cell>
          <cell r="C61" t="str">
            <v>F2-32.2001</v>
          </cell>
          <cell r="E61">
            <v>-1926.9971599999999</v>
          </cell>
          <cell r="F61">
            <v>-1926.9971599999999</v>
          </cell>
        </row>
        <row r="62">
          <cell r="A62" t="str">
            <v>720000F2-32.2002</v>
          </cell>
          <cell r="B62" t="str">
            <v>720000</v>
          </cell>
          <cell r="C62" t="str">
            <v>F2-32.2002</v>
          </cell>
          <cell r="E62">
            <v>-6803.2587800000001</v>
          </cell>
          <cell r="F62">
            <v>-6803.2587800000001</v>
          </cell>
        </row>
        <row r="63">
          <cell r="A63" t="str">
            <v>720000F2-32.2003</v>
          </cell>
          <cell r="B63" t="str">
            <v>720000</v>
          </cell>
          <cell r="C63" t="str">
            <v>F2-32.2003</v>
          </cell>
          <cell r="E63">
            <v>-18306.883880000001</v>
          </cell>
          <cell r="F63">
            <v>-18306.883880000001</v>
          </cell>
        </row>
        <row r="64">
          <cell r="A64" t="str">
            <v>720000F2-32.2004</v>
          </cell>
          <cell r="B64" t="str">
            <v>720000</v>
          </cell>
          <cell r="C64" t="str">
            <v>F2-32.2004</v>
          </cell>
          <cell r="E64">
            <v>-1655.9708800000001</v>
          </cell>
          <cell r="F64">
            <v>-1655.9708800000001</v>
          </cell>
        </row>
        <row r="65">
          <cell r="A65" t="str">
            <v>720000F2-32.2101</v>
          </cell>
          <cell r="B65" t="str">
            <v>720000</v>
          </cell>
          <cell r="C65" t="str">
            <v>F2-32.2101</v>
          </cell>
          <cell r="D65">
            <v>-21406.870289999999</v>
          </cell>
          <cell r="E65">
            <v>-320.22018000000003</v>
          </cell>
          <cell r="F65">
            <v>-21727.090469999999</v>
          </cell>
        </row>
        <row r="66">
          <cell r="A66" t="str">
            <v>720000F2-32.2102</v>
          </cell>
          <cell r="B66" t="str">
            <v>720000</v>
          </cell>
          <cell r="C66" t="str">
            <v>F2-32.2102</v>
          </cell>
          <cell r="D66">
            <v>-367.67856</v>
          </cell>
          <cell r="E66">
            <v>-5790.3643599999996</v>
          </cell>
          <cell r="F66">
            <v>-6158.0429199999999</v>
          </cell>
        </row>
        <row r="67">
          <cell r="A67" t="str">
            <v>720000F2-32.2103</v>
          </cell>
          <cell r="B67" t="str">
            <v>720000</v>
          </cell>
          <cell r="C67" t="str">
            <v>F2-32.2103</v>
          </cell>
          <cell r="D67">
            <v>-6404.0193200000003</v>
          </cell>
          <cell r="E67">
            <v>-1265.1944599999999</v>
          </cell>
          <cell r="F67">
            <v>-7669.21378</v>
          </cell>
        </row>
        <row r="68">
          <cell r="A68" t="str">
            <v>720000F2-32.2105</v>
          </cell>
          <cell r="B68" t="str">
            <v>720000</v>
          </cell>
          <cell r="C68" t="str">
            <v>F2-32.2105</v>
          </cell>
          <cell r="D68">
            <v>-6814.2944399999997</v>
          </cell>
          <cell r="E68">
            <v>-1019.9986699999999</v>
          </cell>
          <cell r="F68">
            <v>-7834.2931099999996</v>
          </cell>
        </row>
        <row r="69">
          <cell r="A69" t="str">
            <v>720000F2-32.2107</v>
          </cell>
          <cell r="B69" t="str">
            <v>720000</v>
          </cell>
          <cell r="C69" t="str">
            <v>F2-32.2107</v>
          </cell>
          <cell r="E69">
            <v>-1207.21057</v>
          </cell>
          <cell r="F69">
            <v>-1207.21057</v>
          </cell>
        </row>
        <row r="70">
          <cell r="A70" t="str">
            <v>720000F2-32.2109</v>
          </cell>
          <cell r="B70" t="str">
            <v>720000</v>
          </cell>
          <cell r="C70" t="str">
            <v>F2-32.2109</v>
          </cell>
          <cell r="E70">
            <v>-538.89575000000002</v>
          </cell>
          <cell r="F70">
            <v>-538.89575000000002</v>
          </cell>
        </row>
        <row r="71">
          <cell r="A71" t="str">
            <v>720000F2-32.2204</v>
          </cell>
          <cell r="B71" t="str">
            <v>720000</v>
          </cell>
          <cell r="C71" t="str">
            <v>F2-32.2204</v>
          </cell>
          <cell r="E71">
            <v>-7750.4552199999998</v>
          </cell>
          <cell r="F71">
            <v>-7750.4552199999998</v>
          </cell>
        </row>
        <row r="72">
          <cell r="A72" t="str">
            <v>720000F2-32.2205</v>
          </cell>
          <cell r="B72" t="str">
            <v>720000</v>
          </cell>
          <cell r="C72" t="str">
            <v>F2-32.2205</v>
          </cell>
          <cell r="E72">
            <v>-726.22461999999996</v>
          </cell>
          <cell r="F72">
            <v>-726.22461999999996</v>
          </cell>
        </row>
        <row r="73">
          <cell r="A73" t="str">
            <v>720000F2-32.2301</v>
          </cell>
          <cell r="B73" t="str">
            <v>720000</v>
          </cell>
          <cell r="C73" t="str">
            <v>F2-32.2301</v>
          </cell>
          <cell r="E73">
            <v>-5765.85959</v>
          </cell>
          <cell r="F73">
            <v>-5765.85959</v>
          </cell>
        </row>
        <row r="74">
          <cell r="A74" t="str">
            <v>720000F2-32.2302</v>
          </cell>
          <cell r="B74" t="str">
            <v>720000</v>
          </cell>
          <cell r="C74" t="str">
            <v>F2-32.2302</v>
          </cell>
          <cell r="E74">
            <v>-57527.171690000003</v>
          </cell>
          <cell r="F74">
            <v>-57527.171690000003</v>
          </cell>
        </row>
        <row r="75">
          <cell r="A75" t="str">
            <v>720000F2-32.2303</v>
          </cell>
          <cell r="B75" t="str">
            <v>720000</v>
          </cell>
          <cell r="C75" t="str">
            <v>F2-32.2303</v>
          </cell>
          <cell r="E75">
            <v>-24257.842840000001</v>
          </cell>
          <cell r="F75">
            <v>-24257.842840000001</v>
          </cell>
        </row>
        <row r="76">
          <cell r="A76" t="str">
            <v>720000F2-32.2304</v>
          </cell>
          <cell r="B76" t="str">
            <v>720000</v>
          </cell>
          <cell r="C76" t="str">
            <v>F2-32.2304</v>
          </cell>
          <cell r="E76">
            <v>-14457.311970000001</v>
          </cell>
          <cell r="F76">
            <v>-14457.311970000001</v>
          </cell>
        </row>
        <row r="77">
          <cell r="A77" t="str">
            <v>720000F2-32.2305</v>
          </cell>
          <cell r="B77" t="str">
            <v>720000</v>
          </cell>
          <cell r="C77" t="str">
            <v>F2-32.2305</v>
          </cell>
          <cell r="E77">
            <v>-789.52748999999994</v>
          </cell>
          <cell r="F77">
            <v>-789.52748999999994</v>
          </cell>
        </row>
        <row r="78">
          <cell r="A78" t="str">
            <v>720000F2-32.2306</v>
          </cell>
          <cell r="B78" t="str">
            <v>720000</v>
          </cell>
          <cell r="C78" t="str">
            <v>F2-32.2306</v>
          </cell>
          <cell r="E78">
            <v>-1196.85673</v>
          </cell>
          <cell r="F78">
            <v>-1196.85673</v>
          </cell>
        </row>
        <row r="79">
          <cell r="A79" t="str">
            <v>720000F2-32.2307</v>
          </cell>
          <cell r="B79" t="str">
            <v>720000</v>
          </cell>
          <cell r="C79" t="str">
            <v>F2-32.2307</v>
          </cell>
          <cell r="D79">
            <v>-1.76</v>
          </cell>
          <cell r="E79">
            <v>-9413.4814900000001</v>
          </cell>
          <cell r="F79">
            <v>-9415.2414900000003</v>
          </cell>
        </row>
        <row r="80">
          <cell r="A80" t="str">
            <v>720000F2-32.2400</v>
          </cell>
          <cell r="B80" t="str">
            <v>720000</v>
          </cell>
          <cell r="C80" t="str">
            <v>F2-32.2400</v>
          </cell>
          <cell r="D80">
            <v>-274.01530000000002</v>
          </cell>
          <cell r="E80">
            <v>-4362.2016599999997</v>
          </cell>
          <cell r="F80">
            <v>-4636.2169599999997</v>
          </cell>
        </row>
        <row r="81">
          <cell r="A81" t="str">
            <v>720000F2-32.2501</v>
          </cell>
          <cell r="B81" t="str">
            <v>720000</v>
          </cell>
          <cell r="C81" t="str">
            <v>F2-32.2501</v>
          </cell>
          <cell r="E81">
            <v>-2436.1171300000001</v>
          </cell>
          <cell r="F81">
            <v>-2436.1171300000001</v>
          </cell>
        </row>
        <row r="82">
          <cell r="A82" t="str">
            <v>720000F2-32.2600</v>
          </cell>
          <cell r="B82" t="str">
            <v>720000</v>
          </cell>
          <cell r="C82" t="str">
            <v>F2-32.2600</v>
          </cell>
          <cell r="D82">
            <v>-69900.42</v>
          </cell>
          <cell r="F82">
            <v>-69900.42</v>
          </cell>
        </row>
        <row r="83">
          <cell r="A83" t="str">
            <v>720000F2-32.2700</v>
          </cell>
          <cell r="B83" t="str">
            <v>720000</v>
          </cell>
          <cell r="C83" t="str">
            <v>F2-32.2700</v>
          </cell>
          <cell r="E83">
            <v>-356.06680999999998</v>
          </cell>
          <cell r="F83">
            <v>-356.06680999999998</v>
          </cell>
        </row>
        <row r="84">
          <cell r="A84" t="str">
            <v>720000F2-32.2800</v>
          </cell>
          <cell r="B84" t="str">
            <v>720000</v>
          </cell>
          <cell r="C84" t="str">
            <v>F2-32.2800</v>
          </cell>
          <cell r="D84">
            <v>-698203.28514000005</v>
          </cell>
          <cell r="E84">
            <v>-741545.90734999999</v>
          </cell>
          <cell r="F84">
            <v>-1439749.19249</v>
          </cell>
        </row>
        <row r="85">
          <cell r="A85" t="str">
            <v>720000F2-32.3000</v>
          </cell>
          <cell r="B85" t="str">
            <v>720000</v>
          </cell>
          <cell r="C85" t="str">
            <v>F2-32.3000</v>
          </cell>
          <cell r="D85">
            <v>-49488.592470000003</v>
          </cell>
          <cell r="E85">
            <v>-49225.997100000001</v>
          </cell>
          <cell r="F85">
            <v>-98714.589569999996</v>
          </cell>
        </row>
        <row r="86">
          <cell r="A86" t="str">
            <v>720000F2-32.3100</v>
          </cell>
          <cell r="B86" t="str">
            <v>720000</v>
          </cell>
          <cell r="C86" t="str">
            <v>F2-32.3100</v>
          </cell>
          <cell r="E86">
            <v>-20027.88263</v>
          </cell>
          <cell r="F86">
            <v>-20027.88263</v>
          </cell>
        </row>
        <row r="87">
          <cell r="A87" t="str">
            <v>720000F2-32.3200</v>
          </cell>
          <cell r="B87" t="str">
            <v>720000</v>
          </cell>
          <cell r="C87" t="str">
            <v>F2-32.3200</v>
          </cell>
          <cell r="E87">
            <v>-1124.3877299999999</v>
          </cell>
          <cell r="F87">
            <v>-1124.3877299999999</v>
          </cell>
        </row>
        <row r="88">
          <cell r="A88" t="str">
            <v>720000F2-32.3300</v>
          </cell>
          <cell r="B88" t="str">
            <v>720000</v>
          </cell>
          <cell r="C88" t="str">
            <v>F2-32.3300</v>
          </cell>
          <cell r="E88">
            <v>-327.34100000000001</v>
          </cell>
          <cell r="F88">
            <v>-327.34100000000001</v>
          </cell>
        </row>
        <row r="89">
          <cell r="A89" t="str">
            <v>720000F2-32.9901</v>
          </cell>
          <cell r="B89" t="str">
            <v>720000</v>
          </cell>
          <cell r="C89" t="str">
            <v>F2-32.9901</v>
          </cell>
          <cell r="D89">
            <v>-2021.67698</v>
          </cell>
          <cell r="E89">
            <v>-2527.7916500000001</v>
          </cell>
          <cell r="F89">
            <v>-4549.4686300000003</v>
          </cell>
        </row>
        <row r="90">
          <cell r="A90" t="str">
            <v>720000F2-32.9902</v>
          </cell>
          <cell r="B90" t="str">
            <v>720000</v>
          </cell>
          <cell r="C90" t="str">
            <v>F2-32.9902</v>
          </cell>
          <cell r="E90">
            <v>-199.06200000000001</v>
          </cell>
          <cell r="F90">
            <v>-199.06200000000001</v>
          </cell>
        </row>
        <row r="91">
          <cell r="A91" t="str">
            <v>720000F2-32.9903</v>
          </cell>
          <cell r="B91" t="str">
            <v>720000</v>
          </cell>
          <cell r="C91" t="str">
            <v>F2-32.9903</v>
          </cell>
          <cell r="D91">
            <v>-1.23E-2</v>
          </cell>
          <cell r="E91">
            <v>-1277.65705</v>
          </cell>
          <cell r="F91">
            <v>-1277.6693499999999</v>
          </cell>
        </row>
        <row r="92">
          <cell r="A92" t="str">
            <v>720000F2-32.9906</v>
          </cell>
          <cell r="B92" t="str">
            <v>720000</v>
          </cell>
          <cell r="C92" t="str">
            <v>F2-32.9906</v>
          </cell>
          <cell r="E92">
            <v>-4544.7934500000001</v>
          </cell>
          <cell r="F92">
            <v>-4544.7934500000001</v>
          </cell>
        </row>
        <row r="93">
          <cell r="A93" t="str">
            <v>720000F2-32.9907</v>
          </cell>
          <cell r="B93" t="str">
            <v>720000</v>
          </cell>
          <cell r="C93" t="str">
            <v>F2-32.9907</v>
          </cell>
          <cell r="D93">
            <v>-135785</v>
          </cell>
          <cell r="F93">
            <v>-135785</v>
          </cell>
        </row>
        <row r="94">
          <cell r="A94" t="str">
            <v>720000F2-32.9999</v>
          </cell>
          <cell r="B94" t="str">
            <v>720000</v>
          </cell>
          <cell r="C94" t="str">
            <v>F2-32.9999</v>
          </cell>
          <cell r="E94">
            <v>-77070.234809999994</v>
          </cell>
          <cell r="F94">
            <v>-77070.234809999994</v>
          </cell>
        </row>
        <row r="95">
          <cell r="A95" t="str">
            <v>730000F2-38.03</v>
          </cell>
          <cell r="B95" t="str">
            <v>730000</v>
          </cell>
          <cell r="C95" t="str">
            <v>F2-38.03</v>
          </cell>
          <cell r="E95">
            <v>-109474.9831</v>
          </cell>
          <cell r="F95">
            <v>-109474.9831</v>
          </cell>
        </row>
        <row r="96">
          <cell r="A96" t="str">
            <v>730000F2-38.06</v>
          </cell>
          <cell r="B96" t="str">
            <v>730000</v>
          </cell>
          <cell r="C96" t="str">
            <v>F2-38.06</v>
          </cell>
          <cell r="E96">
            <v>-4771407.97652</v>
          </cell>
          <cell r="F96">
            <v>-4771407.97652</v>
          </cell>
        </row>
        <row r="97">
          <cell r="A97" t="str">
            <v>730000F2-38.07</v>
          </cell>
          <cell r="B97" t="str">
            <v>730000</v>
          </cell>
          <cell r="C97" t="str">
            <v>F2-38.07</v>
          </cell>
          <cell r="E97">
            <v>-163880.53967</v>
          </cell>
          <cell r="F97">
            <v>-163880.53967</v>
          </cell>
        </row>
        <row r="98">
          <cell r="A98" t="str">
            <v>730000F2-38.13</v>
          </cell>
          <cell r="B98" t="str">
            <v>730000</v>
          </cell>
          <cell r="C98" t="str">
            <v>F2-38.13</v>
          </cell>
          <cell r="E98">
            <v>-729.40594999999996</v>
          </cell>
          <cell r="F98">
            <v>-729.40594999999996</v>
          </cell>
        </row>
        <row r="99">
          <cell r="A99" t="str">
            <v>730000F2-38.22</v>
          </cell>
          <cell r="B99" t="str">
            <v>730000</v>
          </cell>
          <cell r="C99" t="str">
            <v>F2-38.22</v>
          </cell>
          <cell r="E99">
            <v>-77950.101490000001</v>
          </cell>
          <cell r="F99">
            <v>-77950.101490000001</v>
          </cell>
        </row>
        <row r="100">
          <cell r="A100" t="str">
            <v>730000F2-38.23</v>
          </cell>
          <cell r="B100" t="str">
            <v>730000</v>
          </cell>
          <cell r="C100" t="str">
            <v>F2-38.23</v>
          </cell>
          <cell r="E100">
            <v>-40920.97767</v>
          </cell>
          <cell r="F100">
            <v>-40920.97767</v>
          </cell>
        </row>
        <row r="101">
          <cell r="A101" t="str">
            <v>730000F2-38.34</v>
          </cell>
          <cell r="B101" t="str">
            <v>730000</v>
          </cell>
          <cell r="C101" t="str">
            <v>F2-38.34</v>
          </cell>
          <cell r="E101">
            <v>-184047520.94791999</v>
          </cell>
          <cell r="F101">
            <v>-184047520.94791999</v>
          </cell>
        </row>
        <row r="102">
          <cell r="A102" t="str">
            <v>730000F2-38.99</v>
          </cell>
          <cell r="B102" t="str">
            <v>730000</v>
          </cell>
          <cell r="C102" t="str">
            <v>F2-38.99</v>
          </cell>
          <cell r="E102">
            <v>-103974.59879</v>
          </cell>
          <cell r="F102">
            <v>-103974.59879</v>
          </cell>
        </row>
        <row r="103">
          <cell r="A103" t="str">
            <v>743000F2-39.02</v>
          </cell>
          <cell r="B103" t="str">
            <v>743000</v>
          </cell>
          <cell r="C103" t="str">
            <v>F2-39.02</v>
          </cell>
          <cell r="E103">
            <v>-2500</v>
          </cell>
          <cell r="F103">
            <v>-2500</v>
          </cell>
        </row>
        <row r="104">
          <cell r="A104" t="str">
            <v>743000F2-39.09</v>
          </cell>
          <cell r="B104" t="str">
            <v>743000</v>
          </cell>
          <cell r="C104" t="str">
            <v>F2-39.09</v>
          </cell>
          <cell r="E104">
            <v>-1126748.5385799999</v>
          </cell>
          <cell r="F104">
            <v>-1126748.5385799999</v>
          </cell>
        </row>
        <row r="105">
          <cell r="A105" t="str">
            <v>743000F2-39.10.2</v>
          </cell>
          <cell r="B105" t="str">
            <v>743000</v>
          </cell>
          <cell r="C105" t="str">
            <v>F2-39.10.2</v>
          </cell>
          <cell r="E105">
            <v>-77325</v>
          </cell>
          <cell r="F105">
            <v>-77325</v>
          </cell>
        </row>
        <row r="106">
          <cell r="A106" t="str">
            <v>743000F2-39.11.2</v>
          </cell>
          <cell r="B106" t="str">
            <v>743000</v>
          </cell>
          <cell r="C106" t="str">
            <v>F2-39.11.2</v>
          </cell>
          <cell r="E106">
            <v>-2225179.20903</v>
          </cell>
          <cell r="F106">
            <v>-2225179.20903</v>
          </cell>
        </row>
        <row r="107">
          <cell r="A107" t="str">
            <v>743000F2-39.13</v>
          </cell>
          <cell r="B107" t="str">
            <v>743000</v>
          </cell>
          <cell r="C107" t="str">
            <v>F2-39.13</v>
          </cell>
          <cell r="D107">
            <v>-441995.08656000003</v>
          </cell>
          <cell r="E107">
            <v>-654185.99003999995</v>
          </cell>
          <cell r="F107">
            <v>-1096181.0766</v>
          </cell>
        </row>
      </sheetData>
      <sheetData sheetId="5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621004</v>
          </cell>
          <cell r="B2">
            <v>95991.83541</v>
          </cell>
          <cell r="C2">
            <v>22848531.302420001</v>
          </cell>
          <cell r="D2">
            <v>22944523.13783</v>
          </cell>
        </row>
        <row r="3">
          <cell r="A3" t="str">
            <v>621005</v>
          </cell>
          <cell r="B3">
            <v>1363</v>
          </cell>
          <cell r="C3">
            <v>368.24894999999998</v>
          </cell>
          <cell r="D3">
            <v>1731.2489499999999</v>
          </cell>
        </row>
        <row r="4">
          <cell r="A4" t="str">
            <v>622000</v>
          </cell>
          <cell r="B4">
            <v>5509</v>
          </cell>
          <cell r="D4">
            <v>5509</v>
          </cell>
        </row>
        <row r="5">
          <cell r="A5" t="str">
            <v>629004</v>
          </cell>
          <cell r="C5">
            <v>307432.39137999999</v>
          </cell>
          <cell r="D5">
            <v>307432.39137999999</v>
          </cell>
        </row>
        <row r="6">
          <cell r="A6" t="str">
            <v>629099</v>
          </cell>
          <cell r="C6">
            <v>92240.324189999999</v>
          </cell>
          <cell r="D6">
            <v>92240.324189999999</v>
          </cell>
        </row>
        <row r="7">
          <cell r="A7" t="str">
            <v>741001</v>
          </cell>
          <cell r="B7">
            <v>-958.9348</v>
          </cell>
          <cell r="D7">
            <v>-958.9348</v>
          </cell>
        </row>
        <row r="8">
          <cell r="A8" t="str">
            <v>741004</v>
          </cell>
          <cell r="B8">
            <v>-142163.66282999999</v>
          </cell>
          <cell r="C8">
            <v>-42743364.493000001</v>
          </cell>
          <cell r="D8">
            <v>-42885528.155830003</v>
          </cell>
        </row>
        <row r="9">
          <cell r="A9" t="str">
            <v>747002</v>
          </cell>
          <cell r="C9">
            <v>-64324.11</v>
          </cell>
          <cell r="D9">
            <v>-64324.11</v>
          </cell>
        </row>
        <row r="10">
          <cell r="A10" t="str">
            <v>747004</v>
          </cell>
          <cell r="C10">
            <v>-1056095.6000000001</v>
          </cell>
          <cell r="D10">
            <v>-1056095.6000000001</v>
          </cell>
        </row>
        <row r="11">
          <cell r="A11" t="str">
            <v>747008</v>
          </cell>
          <cell r="C11">
            <v>-2460.1976100000002</v>
          </cell>
          <cell r="D11">
            <v>-2460.1976100000002</v>
          </cell>
        </row>
        <row r="12">
          <cell r="A12" t="str">
            <v>747075</v>
          </cell>
          <cell r="C12">
            <v>-403023.36034000001</v>
          </cell>
          <cell r="D12">
            <v>-403023.36034000001</v>
          </cell>
        </row>
        <row r="13">
          <cell r="A13" t="str">
            <v>747099</v>
          </cell>
          <cell r="B13">
            <v>-5197.5369600000004</v>
          </cell>
          <cell r="C13">
            <v>-28976.971000000001</v>
          </cell>
          <cell r="D13">
            <v>-34174.507960000003</v>
          </cell>
        </row>
        <row r="14">
          <cell r="A14" t="str">
            <v>770000</v>
          </cell>
          <cell r="C14">
            <v>-3765732.55198</v>
          </cell>
          <cell r="D14">
            <v>-3765732.55198</v>
          </cell>
        </row>
        <row r="15">
          <cell r="A15" t="str">
            <v>771000</v>
          </cell>
          <cell r="C15">
            <v>-2243104.4700000002</v>
          </cell>
          <cell r="D15">
            <v>-2243104.4700000002</v>
          </cell>
        </row>
        <row r="16">
          <cell r="A16" t="str">
            <v>771001</v>
          </cell>
          <cell r="C16">
            <v>-560183.57799999998</v>
          </cell>
          <cell r="D16">
            <v>-560183.57799999998</v>
          </cell>
        </row>
        <row r="17">
          <cell r="A17" t="str">
            <v>771002</v>
          </cell>
          <cell r="C17">
            <v>-1682920.892</v>
          </cell>
          <cell r="D17">
            <v>-1682920.892</v>
          </cell>
        </row>
        <row r="18">
          <cell r="A18" t="str">
            <v>772000</v>
          </cell>
          <cell r="C18">
            <v>-1522628.08198</v>
          </cell>
          <cell r="D18">
            <v>-1522628.08198</v>
          </cell>
        </row>
        <row r="19">
          <cell r="A19" t="str">
            <v>772001</v>
          </cell>
          <cell r="C19">
            <v>-1522628.08198</v>
          </cell>
          <cell r="D19">
            <v>-1522628.08198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YSTAL_PERSIST"/>
      <sheetName val="Table"/>
      <sheetName val="Строки 20_21_27"/>
      <sheetName val="Параметры"/>
      <sheetName val="51 (сумма пакета)"/>
      <sheetName val="DATA-Ambition_COA"/>
      <sheetName val="Inventory_Katco"/>
      <sheetName val="Data"/>
      <sheetName val="600000"/>
      <sheetName val="700000"/>
      <sheetName val="700000 (общая)"/>
      <sheetName val="610000-783000"/>
      <sheetName val="Общий"/>
      <sheetName val="PIT&amp;PP(2)"/>
      <sheetName val="Статьи"/>
    </sheetNames>
    <sheetDataSet>
      <sheetData sheetId="0" refreshError="1"/>
      <sheetData sheetId="1">
        <row r="1">
          <cell r="B1" t="str">
            <v>#Concealed</v>
          </cell>
          <cell r="C1" t="str">
            <v>#Concealed</v>
          </cell>
          <cell r="D1" t="str">
            <v>#Concealed</v>
          </cell>
          <cell r="E1" t="str">
            <v>#Concealed</v>
          </cell>
          <cell r="F1" t="str">
            <v>#Concealed</v>
          </cell>
          <cell r="G1" t="str">
            <v>#Concealed</v>
          </cell>
          <cell r="H1" t="str">
            <v>#Concealed</v>
          </cell>
          <cell r="I1" t="str">
            <v>#Concealed</v>
          </cell>
          <cell r="J1" t="str">
            <v>#Concealed</v>
          </cell>
          <cell r="K1" t="str">
            <v>#Concealed</v>
          </cell>
          <cell r="L1" t="str">
            <v>#Concealed</v>
          </cell>
          <cell r="M1" t="str">
            <v>#Concealed</v>
          </cell>
        </row>
        <row r="2">
          <cell r="A2" t="str">
            <v>#Concealed</v>
          </cell>
          <cell r="B2" t="str">
            <v>#Concealed</v>
          </cell>
          <cell r="C2" t="str">
            <v>#Concealed</v>
          </cell>
          <cell r="D2" t="str">
            <v>#Concealed</v>
          </cell>
          <cell r="E2" t="str">
            <v>#Concealed</v>
          </cell>
          <cell r="F2" t="str">
            <v>#Concealed</v>
          </cell>
          <cell r="G2" t="str">
            <v>#Concealed</v>
          </cell>
          <cell r="H2" t="str">
            <v>#Concealed</v>
          </cell>
          <cell r="I2" t="str">
            <v>#Concealed</v>
          </cell>
          <cell r="J2" t="str">
            <v>#Concealed</v>
          </cell>
          <cell r="K2" t="str">
            <v>#Concealed</v>
          </cell>
          <cell r="L2" t="str">
            <v>#Concealed</v>
          </cell>
          <cell r="M2" t="str">
            <v>#Concealed</v>
          </cell>
        </row>
        <row r="3">
          <cell r="A3" t="str">
            <v>#Concealed</v>
          </cell>
          <cell r="B3" t="str">
            <v>#Concealed</v>
          </cell>
          <cell r="C3" t="str">
            <v>#Concealed</v>
          </cell>
          <cell r="D3" t="str">
            <v>#Concealed</v>
          </cell>
          <cell r="E3" t="str">
            <v>#Concealed</v>
          </cell>
          <cell r="F3" t="str">
            <v>#Concealed</v>
          </cell>
          <cell r="G3" t="str">
            <v>#Concealed</v>
          </cell>
          <cell r="H3" t="str">
            <v>#Concealed</v>
          </cell>
          <cell r="I3" t="str">
            <v>#Concealed</v>
          </cell>
          <cell r="J3" t="str">
            <v>#Concealed</v>
          </cell>
          <cell r="K3" t="str">
            <v>#Concealed</v>
          </cell>
          <cell r="L3" t="str">
            <v>#Concealed</v>
          </cell>
          <cell r="M3" t="str">
            <v>#Concealed</v>
          </cell>
        </row>
        <row r="4">
          <cell r="A4" t="str">
            <v>#Concealed</v>
          </cell>
          <cell r="B4" t="str">
            <v>#Concealed</v>
          </cell>
          <cell r="C4" t="str">
            <v>#Concealed</v>
          </cell>
          <cell r="D4" t="str">
            <v>#Concealed</v>
          </cell>
          <cell r="E4" t="str">
            <v>#Concealed</v>
          </cell>
          <cell r="F4" t="str">
            <v>#Concealed</v>
          </cell>
          <cell r="G4" t="str">
            <v>#Concealed</v>
          </cell>
          <cell r="H4" t="str">
            <v>#Concealed</v>
          </cell>
          <cell r="I4" t="str">
            <v>#Concealed</v>
          </cell>
          <cell r="J4" t="str">
            <v>#Concealed</v>
          </cell>
          <cell r="K4" t="str">
            <v>#Concealed</v>
          </cell>
          <cell r="L4" t="str">
            <v>#Concealed</v>
          </cell>
          <cell r="M4" t="str">
            <v>#Concealed</v>
          </cell>
        </row>
        <row r="5">
          <cell r="A5" t="str">
            <v>#Concealed</v>
          </cell>
          <cell r="B5" t="str">
            <v>#Concealed</v>
          </cell>
          <cell r="C5" t="str">
            <v>#Concealed</v>
          </cell>
          <cell r="D5" t="str">
            <v>#Concealed</v>
          </cell>
          <cell r="E5" t="str">
            <v>#Concealed</v>
          </cell>
          <cell r="F5" t="str">
            <v>#Concealed</v>
          </cell>
          <cell r="G5" t="str">
            <v>#Concealed</v>
          </cell>
          <cell r="H5" t="str">
            <v>#Concealed</v>
          </cell>
          <cell r="I5" t="str">
            <v>#Concealed</v>
          </cell>
          <cell r="J5" t="str">
            <v>#Concealed</v>
          </cell>
          <cell r="K5" t="str">
            <v>#Concealed</v>
          </cell>
          <cell r="L5" t="str">
            <v>#Concealed</v>
          </cell>
          <cell r="M5" t="str">
            <v>#Concealed</v>
          </cell>
        </row>
        <row r="6">
          <cell r="A6" t="str">
            <v>#Concealed</v>
          </cell>
          <cell r="B6" t="str">
            <v>#Concealed</v>
          </cell>
          <cell r="C6" t="str">
            <v>#Concealed</v>
          </cell>
          <cell r="D6" t="str">
            <v>#Concealed</v>
          </cell>
          <cell r="E6" t="str">
            <v>#Concealed</v>
          </cell>
          <cell r="F6" t="str">
            <v>#Concealed</v>
          </cell>
          <cell r="G6" t="str">
            <v>#Concealed</v>
          </cell>
          <cell r="H6" t="str">
            <v>#Concealed</v>
          </cell>
          <cell r="I6" t="str">
            <v>#Concealed</v>
          </cell>
          <cell r="J6" t="str">
            <v>#Concealed</v>
          </cell>
          <cell r="K6" t="str">
            <v>#Concealed</v>
          </cell>
          <cell r="L6" t="str">
            <v>#Concealed</v>
          </cell>
          <cell r="M6" t="str">
            <v>#Concealed</v>
          </cell>
        </row>
        <row r="7">
          <cell r="A7" t="str">
            <v>#Concealed</v>
          </cell>
          <cell r="B7" t="str">
            <v>#Concealed</v>
          </cell>
          <cell r="C7" t="str">
            <v>#Concealed</v>
          </cell>
          <cell r="D7" t="str">
            <v>#Concealed</v>
          </cell>
          <cell r="E7" t="str">
            <v>#Concealed</v>
          </cell>
          <cell r="F7" t="str">
            <v>#Concealed</v>
          </cell>
          <cell r="G7" t="str">
            <v>#Concealed</v>
          </cell>
          <cell r="H7" t="str">
            <v>#Concealed</v>
          </cell>
          <cell r="I7" t="str">
            <v>#Concealed</v>
          </cell>
          <cell r="J7" t="str">
            <v>#Concealed</v>
          </cell>
          <cell r="K7" t="str">
            <v>#Concealed</v>
          </cell>
          <cell r="L7" t="str">
            <v>#Concealed</v>
          </cell>
          <cell r="M7" t="str">
            <v>#Concealed</v>
          </cell>
        </row>
        <row r="8">
          <cell r="A8" t="str">
            <v>#Concealed</v>
          </cell>
          <cell r="B8" t="str">
            <v>#Concealed</v>
          </cell>
          <cell r="C8" t="str">
            <v>#Concealed</v>
          </cell>
          <cell r="D8" t="str">
            <v>#Concealed</v>
          </cell>
          <cell r="E8" t="str">
            <v>#Concealed</v>
          </cell>
          <cell r="F8" t="str">
            <v>#Concealed</v>
          </cell>
          <cell r="G8" t="str">
            <v>#Concealed</v>
          </cell>
          <cell r="H8" t="str">
            <v>#Concealed</v>
          </cell>
          <cell r="I8" t="str">
            <v>#Concealed</v>
          </cell>
          <cell r="J8" t="str">
            <v>#Concealed</v>
          </cell>
          <cell r="K8" t="str">
            <v>#Concealed</v>
          </cell>
          <cell r="L8" t="str">
            <v>#Concealed</v>
          </cell>
          <cell r="M8" t="str">
            <v>#Concealed</v>
          </cell>
        </row>
        <row r="9">
          <cell r="A9" t="str">
            <v>#Concealed</v>
          </cell>
          <cell r="B9" t="str">
            <v>#Concealed</v>
          </cell>
          <cell r="C9" t="str">
            <v>#Concealed</v>
          </cell>
          <cell r="D9" t="str">
            <v>#Concealed</v>
          </cell>
          <cell r="E9" t="str">
            <v>#Concealed</v>
          </cell>
          <cell r="F9" t="str">
            <v>#Concealed</v>
          </cell>
          <cell r="G9" t="str">
            <v>#Concealed</v>
          </cell>
          <cell r="H9" t="str">
            <v>#Concealed</v>
          </cell>
          <cell r="I9" t="str">
            <v>#Concealed</v>
          </cell>
          <cell r="J9" t="str">
            <v>#Concealed</v>
          </cell>
          <cell r="K9" t="str">
            <v>#Concealed</v>
          </cell>
          <cell r="L9" t="str">
            <v>#Concealed</v>
          </cell>
          <cell r="M9" t="str">
            <v>#Concealed</v>
          </cell>
        </row>
        <row r="10">
          <cell r="A10" t="str">
            <v>#Concealed</v>
          </cell>
          <cell r="B10" t="str">
            <v>#Concealed</v>
          </cell>
          <cell r="C10" t="str">
            <v>#Concealed</v>
          </cell>
          <cell r="D10" t="str">
            <v>#Concealed</v>
          </cell>
          <cell r="E10" t="str">
            <v>#Concealed</v>
          </cell>
          <cell r="F10" t="str">
            <v>#Concealed</v>
          </cell>
          <cell r="G10" t="str">
            <v>#Concealed</v>
          </cell>
          <cell r="H10" t="str">
            <v>#Concealed</v>
          </cell>
          <cell r="I10" t="str">
            <v>#Concealed</v>
          </cell>
          <cell r="J10" t="str">
            <v>#Concealed</v>
          </cell>
          <cell r="K10" t="str">
            <v>#Concealed</v>
          </cell>
          <cell r="L10" t="str">
            <v>#Concealed</v>
          </cell>
          <cell r="M10" t="str">
            <v>#Concealed</v>
          </cell>
        </row>
        <row r="11">
          <cell r="A11" t="str">
            <v>#Concealed</v>
          </cell>
          <cell r="B11" t="str">
            <v>#Concealed</v>
          </cell>
          <cell r="C11" t="str">
            <v>#Concealed</v>
          </cell>
          <cell r="D11" t="str">
            <v>#Concealed</v>
          </cell>
          <cell r="E11" t="str">
            <v>#Concealed</v>
          </cell>
          <cell r="F11" t="str">
            <v>#Concealed</v>
          </cell>
          <cell r="G11" t="str">
            <v>#Concealed</v>
          </cell>
          <cell r="H11" t="str">
            <v>#Concealed</v>
          </cell>
          <cell r="I11" t="str">
            <v>#Concealed</v>
          </cell>
          <cell r="J11" t="str">
            <v>#Concealed</v>
          </cell>
          <cell r="K11" t="str">
            <v>#Concealed</v>
          </cell>
          <cell r="L11" t="str">
            <v>#Concealed</v>
          </cell>
          <cell r="M11" t="str">
            <v>#Concealed</v>
          </cell>
        </row>
        <row r="12">
          <cell r="A12" t="str">
            <v>#Concealed</v>
          </cell>
          <cell r="B12" t="str">
            <v>#Concealed</v>
          </cell>
          <cell r="C12" t="str">
            <v>#Concealed</v>
          </cell>
          <cell r="D12" t="str">
            <v>#Concealed</v>
          </cell>
          <cell r="E12" t="str">
            <v>#Concealed</v>
          </cell>
          <cell r="F12" t="str">
            <v>#Concealed</v>
          </cell>
          <cell r="G12" t="str">
            <v>#Concealed</v>
          </cell>
          <cell r="H12" t="str">
            <v>#Concealed</v>
          </cell>
          <cell r="I12" t="str">
            <v>#Concealed</v>
          </cell>
          <cell r="J12" t="str">
            <v>#Concealed</v>
          </cell>
          <cell r="K12" t="str">
            <v>#Concealed</v>
          </cell>
          <cell r="L12" t="str">
            <v>#Concealed</v>
          </cell>
          <cell r="M12" t="str">
            <v>#Concealed</v>
          </cell>
        </row>
        <row r="13">
          <cell r="A13" t="str">
            <v>#Concealed</v>
          </cell>
          <cell r="B13" t="str">
            <v>#Concealed</v>
          </cell>
          <cell r="C13" t="str">
            <v>#Concealed</v>
          </cell>
          <cell r="D13" t="str">
            <v>#Concealed</v>
          </cell>
          <cell r="E13" t="str">
            <v>#Concealed</v>
          </cell>
          <cell r="F13" t="str">
            <v>#Concealed</v>
          </cell>
          <cell r="G13" t="str">
            <v>#Concealed</v>
          </cell>
          <cell r="H13" t="str">
            <v>#Concealed</v>
          </cell>
          <cell r="I13" t="str">
            <v>#Concealed</v>
          </cell>
          <cell r="J13" t="str">
            <v>#Concealed</v>
          </cell>
          <cell r="K13" t="str">
            <v>#Concealed</v>
          </cell>
          <cell r="L13" t="str">
            <v>#Concealed</v>
          </cell>
          <cell r="M13" t="str">
            <v>#Concealed</v>
          </cell>
        </row>
        <row r="14">
          <cell r="A14" t="str">
            <v>#Concealed</v>
          </cell>
          <cell r="B14" t="str">
            <v>#Concealed</v>
          </cell>
          <cell r="C14" t="str">
            <v>#Concealed</v>
          </cell>
          <cell r="D14" t="str">
            <v>#Concealed</v>
          </cell>
          <cell r="E14" t="str">
            <v>#Concealed</v>
          </cell>
          <cell r="F14" t="str">
            <v>#Concealed</v>
          </cell>
          <cell r="G14" t="str">
            <v>#Concealed</v>
          </cell>
          <cell r="H14" t="str">
            <v>#Concealed</v>
          </cell>
          <cell r="I14" t="str">
            <v>#Concealed</v>
          </cell>
          <cell r="J14" t="str">
            <v>#Concealed</v>
          </cell>
          <cell r="K14" t="str">
            <v>#Concealed</v>
          </cell>
          <cell r="L14" t="str">
            <v>#Concealed</v>
          </cell>
          <cell r="M14" t="str">
            <v>#Concealed</v>
          </cell>
        </row>
        <row r="15">
          <cell r="A15" t="str">
            <v>#Concealed</v>
          </cell>
          <cell r="B15" t="str">
            <v>#Concealed</v>
          </cell>
          <cell r="C15" t="str">
            <v>#Concealed</v>
          </cell>
          <cell r="D15" t="str">
            <v>#Concealed</v>
          </cell>
          <cell r="E15" t="str">
            <v>#Concealed</v>
          </cell>
          <cell r="F15" t="str">
            <v>#Concealed</v>
          </cell>
          <cell r="G15" t="str">
            <v>#Concealed</v>
          </cell>
          <cell r="H15" t="str">
            <v>#Concealed</v>
          </cell>
          <cell r="I15" t="str">
            <v>#Concealed</v>
          </cell>
          <cell r="J15" t="str">
            <v>#Concealed</v>
          </cell>
          <cell r="K15" t="str">
            <v>#Concealed</v>
          </cell>
          <cell r="L15" t="str">
            <v>#Concealed</v>
          </cell>
          <cell r="M15" t="str">
            <v>#Concealed</v>
          </cell>
        </row>
        <row r="16">
          <cell r="A16" t="str">
            <v>#Concealed</v>
          </cell>
          <cell r="B16" t="str">
            <v>#Concealed</v>
          </cell>
          <cell r="C16" t="str">
            <v>#Concealed</v>
          </cell>
          <cell r="D16" t="str">
            <v>#Concealed</v>
          </cell>
          <cell r="E16" t="str">
            <v>#Concealed</v>
          </cell>
          <cell r="F16" t="str">
            <v>#Concealed</v>
          </cell>
          <cell r="G16" t="str">
            <v>#Concealed</v>
          </cell>
          <cell r="H16" t="str">
            <v>#Concealed</v>
          </cell>
          <cell r="I16" t="str">
            <v>#Concealed</v>
          </cell>
          <cell r="J16" t="str">
            <v>#Concealed</v>
          </cell>
          <cell r="K16" t="str">
            <v>#Concealed</v>
          </cell>
          <cell r="L16" t="str">
            <v>#Concealed</v>
          </cell>
          <cell r="M16" t="str">
            <v>#Concealed</v>
          </cell>
        </row>
        <row r="17">
          <cell r="A17" t="str">
            <v>#Concealed</v>
          </cell>
          <cell r="B17" t="str">
            <v>#Concealed</v>
          </cell>
          <cell r="C17" t="str">
            <v>#Concealed</v>
          </cell>
          <cell r="D17" t="str">
            <v>#Concealed</v>
          </cell>
          <cell r="E17" t="str">
            <v>#Concealed</v>
          </cell>
          <cell r="F17" t="str">
            <v>#Concealed</v>
          </cell>
          <cell r="G17" t="str">
            <v>#Concealed</v>
          </cell>
          <cell r="H17" t="str">
            <v>#Concealed</v>
          </cell>
          <cell r="I17" t="str">
            <v>#Concealed</v>
          </cell>
          <cell r="J17" t="str">
            <v>#Concealed</v>
          </cell>
          <cell r="K17" t="str">
            <v>#Concealed</v>
          </cell>
          <cell r="L17" t="str">
            <v>#Concealed</v>
          </cell>
          <cell r="M17" t="str">
            <v>#Concealed</v>
          </cell>
        </row>
        <row r="18">
          <cell r="A18" t="str">
            <v>#Concealed</v>
          </cell>
          <cell r="B18" t="str">
            <v>#Concealed</v>
          </cell>
          <cell r="C18" t="str">
            <v>#Concealed</v>
          </cell>
          <cell r="D18" t="str">
            <v>#Concealed</v>
          </cell>
          <cell r="E18" t="str">
            <v>#Concealed</v>
          </cell>
          <cell r="F18" t="str">
            <v>#Concealed</v>
          </cell>
          <cell r="G18" t="str">
            <v>#Concealed</v>
          </cell>
          <cell r="H18" t="str">
            <v>#Concealed</v>
          </cell>
          <cell r="I18" t="str">
            <v>#Concealed</v>
          </cell>
          <cell r="J18" t="str">
            <v>#Concealed</v>
          </cell>
          <cell r="K18" t="str">
            <v>#Concealed</v>
          </cell>
          <cell r="L18" t="str">
            <v>#Concealed</v>
          </cell>
          <cell r="M18" t="str">
            <v>#Concealed</v>
          </cell>
        </row>
        <row r="19">
          <cell r="A19" t="str">
            <v>#Concealed</v>
          </cell>
          <cell r="B19" t="str">
            <v>#Concealed</v>
          </cell>
          <cell r="C19" t="str">
            <v>#Concealed</v>
          </cell>
          <cell r="D19" t="str">
            <v>#Concealed</v>
          </cell>
          <cell r="E19" t="str">
            <v>#Concealed</v>
          </cell>
          <cell r="F19" t="str">
            <v>#Concealed</v>
          </cell>
          <cell r="G19" t="str">
            <v>#Concealed</v>
          </cell>
          <cell r="H19" t="str">
            <v>#Concealed</v>
          </cell>
          <cell r="I19" t="str">
            <v>#Concealed</v>
          </cell>
          <cell r="J19" t="str">
            <v>#Concealed</v>
          </cell>
          <cell r="K19" t="str">
            <v>#Concealed</v>
          </cell>
          <cell r="L19" t="str">
            <v>#Concealed</v>
          </cell>
          <cell r="M19" t="str">
            <v>#Concealed</v>
          </cell>
        </row>
        <row r="20">
          <cell r="A20" t="str">
            <v>#Concealed</v>
          </cell>
          <cell r="B20" t="str">
            <v>#Concealed</v>
          </cell>
          <cell r="C20" t="str">
            <v>#Concealed</v>
          </cell>
          <cell r="D20" t="str">
            <v>#Concealed</v>
          </cell>
          <cell r="E20" t="str">
            <v>#Concealed</v>
          </cell>
          <cell r="F20" t="str">
            <v>#Concealed</v>
          </cell>
          <cell r="G20" t="str">
            <v>#Concealed</v>
          </cell>
          <cell r="H20" t="str">
            <v>#Concealed</v>
          </cell>
          <cell r="I20" t="str">
            <v>#Concealed</v>
          </cell>
          <cell r="J20" t="str">
            <v>#Concealed</v>
          </cell>
          <cell r="K20" t="str">
            <v>#Concealed</v>
          </cell>
          <cell r="L20" t="str">
            <v>#Concealed</v>
          </cell>
          <cell r="M20" t="str">
            <v>#Concealed</v>
          </cell>
        </row>
        <row r="21">
          <cell r="A21" t="str">
            <v>#Concealed</v>
          </cell>
          <cell r="B21" t="str">
            <v>#Concealed</v>
          </cell>
          <cell r="C21" t="str">
            <v>#Concealed</v>
          </cell>
          <cell r="D21" t="str">
            <v>#Concealed</v>
          </cell>
          <cell r="E21" t="str">
            <v>#Concealed</v>
          </cell>
          <cell r="F21" t="str">
            <v>#Concealed</v>
          </cell>
          <cell r="G21" t="str">
            <v>#Concealed</v>
          </cell>
          <cell r="H21" t="str">
            <v>#Concealed</v>
          </cell>
          <cell r="I21" t="str">
            <v>#Concealed</v>
          </cell>
          <cell r="J21" t="str">
            <v>#Concealed</v>
          </cell>
          <cell r="K21" t="str">
            <v>#Concealed</v>
          </cell>
          <cell r="L21" t="str">
            <v>#Concealed</v>
          </cell>
          <cell r="M21" t="str">
            <v>#Concealed</v>
          </cell>
        </row>
        <row r="22">
          <cell r="A22" t="str">
            <v>#Concealed</v>
          </cell>
          <cell r="B22" t="str">
            <v>#Concealed</v>
          </cell>
          <cell r="C22" t="str">
            <v>#Concealed</v>
          </cell>
          <cell r="D22" t="str">
            <v>#Concealed</v>
          </cell>
          <cell r="E22" t="str">
            <v>#Concealed</v>
          </cell>
          <cell r="F22" t="str">
            <v>#Concealed</v>
          </cell>
          <cell r="G22" t="str">
            <v>#Concealed</v>
          </cell>
          <cell r="H22" t="str">
            <v>#Concealed</v>
          </cell>
          <cell r="I22" t="str">
            <v>#Concealed</v>
          </cell>
          <cell r="J22" t="str">
            <v>#Concealed</v>
          </cell>
          <cell r="K22" t="str">
            <v>#Concealed</v>
          </cell>
          <cell r="L22" t="str">
            <v>#Concealed</v>
          </cell>
          <cell r="M22" t="str">
            <v>#Concealed</v>
          </cell>
        </row>
        <row r="23">
          <cell r="A23" t="str">
            <v>#Concealed</v>
          </cell>
          <cell r="B23" t="str">
            <v>#Concealed</v>
          </cell>
          <cell r="C23" t="str">
            <v>#Concealed</v>
          </cell>
          <cell r="D23" t="str">
            <v>#Concealed</v>
          </cell>
          <cell r="E23" t="str">
            <v>#Concealed</v>
          </cell>
          <cell r="F23" t="str">
            <v>#Concealed</v>
          </cell>
          <cell r="G23" t="str">
            <v>#Concealed</v>
          </cell>
          <cell r="H23" t="str">
            <v>#Concealed</v>
          </cell>
          <cell r="I23" t="str">
            <v>#Concealed</v>
          </cell>
          <cell r="J23" t="str">
            <v>#Concealed</v>
          </cell>
          <cell r="K23" t="str">
            <v>#Concealed</v>
          </cell>
          <cell r="L23" t="str">
            <v>#Concealed</v>
          </cell>
          <cell r="M23" t="str">
            <v>#Concealed</v>
          </cell>
        </row>
        <row r="24">
          <cell r="A24" t="str">
            <v>#Concealed</v>
          </cell>
          <cell r="B24" t="str">
            <v>#Concealed</v>
          </cell>
          <cell r="C24" t="str">
            <v>#Concealed</v>
          </cell>
          <cell r="D24" t="str">
            <v>#Concealed</v>
          </cell>
          <cell r="E24" t="str">
            <v>#Concealed</v>
          </cell>
          <cell r="F24" t="str">
            <v>#Concealed</v>
          </cell>
          <cell r="G24" t="str">
            <v>#Concealed</v>
          </cell>
          <cell r="H24" t="str">
            <v>#Concealed</v>
          </cell>
          <cell r="I24" t="str">
            <v>#Concealed</v>
          </cell>
          <cell r="J24" t="str">
            <v>#Concealed</v>
          </cell>
          <cell r="K24" t="str">
            <v>#Concealed</v>
          </cell>
          <cell r="L24" t="str">
            <v>#Concealed</v>
          </cell>
          <cell r="M24" t="str">
            <v>#Concealed</v>
          </cell>
        </row>
        <row r="25">
          <cell r="A25" t="str">
            <v>#Concealed</v>
          </cell>
          <cell r="B25" t="str">
            <v>#Concealed</v>
          </cell>
          <cell r="C25" t="str">
            <v>#Concealed</v>
          </cell>
          <cell r="D25" t="str">
            <v>#Concealed</v>
          </cell>
          <cell r="E25" t="str">
            <v>#Concealed</v>
          </cell>
          <cell r="F25" t="str">
            <v>#Concealed</v>
          </cell>
          <cell r="G25" t="str">
            <v>#Concealed</v>
          </cell>
          <cell r="H25" t="str">
            <v>#Concealed</v>
          </cell>
          <cell r="I25" t="str">
            <v>#Concealed</v>
          </cell>
          <cell r="J25" t="str">
            <v>#Concealed</v>
          </cell>
          <cell r="K25" t="str">
            <v>#Concealed</v>
          </cell>
          <cell r="L25" t="str">
            <v>#Concealed</v>
          </cell>
          <cell r="M25" t="str">
            <v>#Concealed</v>
          </cell>
        </row>
        <row r="26">
          <cell r="A26" t="str">
            <v>#Concealed</v>
          </cell>
          <cell r="B26" t="str">
            <v>#Concealed</v>
          </cell>
          <cell r="C26" t="str">
            <v>#Concealed</v>
          </cell>
          <cell r="D26" t="str">
            <v>#Concealed</v>
          </cell>
          <cell r="E26" t="str">
            <v>#Concealed</v>
          </cell>
          <cell r="F26" t="str">
            <v>#Concealed</v>
          </cell>
          <cell r="G26" t="str">
            <v>#Concealed</v>
          </cell>
          <cell r="H26" t="str">
            <v>#Concealed</v>
          </cell>
          <cell r="I26" t="str">
            <v>#Concealed</v>
          </cell>
          <cell r="J26" t="str">
            <v>#Concealed</v>
          </cell>
          <cell r="K26" t="str">
            <v>#Concealed</v>
          </cell>
          <cell r="L26" t="str">
            <v>#Concealed</v>
          </cell>
          <cell r="M26" t="str">
            <v>#Concealed</v>
          </cell>
        </row>
        <row r="27">
          <cell r="A27" t="str">
            <v>#Concealed</v>
          </cell>
          <cell r="B27" t="str">
            <v>#Concealed</v>
          </cell>
          <cell r="C27" t="str">
            <v>#Concealed</v>
          </cell>
          <cell r="D27" t="str">
            <v>#Concealed</v>
          </cell>
          <cell r="E27" t="str">
            <v>#Concealed</v>
          </cell>
          <cell r="F27" t="str">
            <v>#Concealed</v>
          </cell>
          <cell r="G27" t="str">
            <v>#Concealed</v>
          </cell>
          <cell r="H27" t="str">
            <v>#Concealed</v>
          </cell>
          <cell r="I27" t="str">
            <v>#Concealed</v>
          </cell>
          <cell r="J27" t="str">
            <v>#Concealed</v>
          </cell>
          <cell r="K27" t="str">
            <v>#Concealed</v>
          </cell>
          <cell r="L27" t="str">
            <v>#Concealed</v>
          </cell>
          <cell r="M27" t="str">
            <v>#Concealed</v>
          </cell>
        </row>
        <row r="28">
          <cell r="A28" t="str">
            <v>#Concealed</v>
          </cell>
          <cell r="B28" t="str">
            <v>#Concealed</v>
          </cell>
          <cell r="C28" t="str">
            <v>#Concealed</v>
          </cell>
          <cell r="D28" t="str">
            <v>#Concealed</v>
          </cell>
          <cell r="E28" t="str">
            <v>#Concealed</v>
          </cell>
          <cell r="F28" t="str">
            <v>#Concealed</v>
          </cell>
          <cell r="G28" t="str">
            <v>#Concealed</v>
          </cell>
          <cell r="H28" t="str">
            <v>#Concealed</v>
          </cell>
          <cell r="I28" t="str">
            <v>#Concealed</v>
          </cell>
          <cell r="J28" t="str">
            <v>#Concealed</v>
          </cell>
          <cell r="K28" t="str">
            <v>#Concealed</v>
          </cell>
          <cell r="L28" t="str">
            <v>#Concealed</v>
          </cell>
          <cell r="M28" t="str">
            <v>#Concealed</v>
          </cell>
        </row>
        <row r="29">
          <cell r="A29" t="str">
            <v>#Concealed</v>
          </cell>
          <cell r="B29" t="str">
            <v>#Concealed</v>
          </cell>
          <cell r="C29" t="str">
            <v>#Concealed</v>
          </cell>
          <cell r="D29" t="str">
            <v>#Concealed</v>
          </cell>
          <cell r="E29" t="str">
            <v>#Concealed</v>
          </cell>
          <cell r="F29" t="str">
            <v>#Concealed</v>
          </cell>
          <cell r="G29" t="str">
            <v>#Concealed</v>
          </cell>
          <cell r="H29" t="str">
            <v>#Concealed</v>
          </cell>
          <cell r="I29" t="str">
            <v>#Concealed</v>
          </cell>
          <cell r="J29" t="str">
            <v>#Concealed</v>
          </cell>
          <cell r="K29" t="str">
            <v>#Concealed</v>
          </cell>
          <cell r="L29" t="str">
            <v>#Concealed</v>
          </cell>
          <cell r="M29" t="str">
            <v>#Concealed</v>
          </cell>
        </row>
        <row r="30">
          <cell r="A30" t="str">
            <v>#Concealed</v>
          </cell>
          <cell r="B30" t="str">
            <v>#Concealed</v>
          </cell>
          <cell r="C30" t="str">
            <v>#Concealed</v>
          </cell>
          <cell r="D30" t="str">
            <v>#Concealed</v>
          </cell>
          <cell r="E30" t="str">
            <v>#Concealed</v>
          </cell>
          <cell r="F30" t="str">
            <v>#Concealed</v>
          </cell>
          <cell r="G30" t="str">
            <v>#Concealed</v>
          </cell>
          <cell r="H30" t="str">
            <v>#Concealed</v>
          </cell>
          <cell r="I30" t="str">
            <v>#Concealed</v>
          </cell>
          <cell r="J30" t="str">
            <v>#Concealed</v>
          </cell>
          <cell r="K30" t="str">
            <v>#Concealed</v>
          </cell>
          <cell r="L30" t="str">
            <v>#Concealed</v>
          </cell>
          <cell r="M30" t="str">
            <v>#Concealed</v>
          </cell>
        </row>
        <row r="31">
          <cell r="A31" t="str">
            <v>#Concealed</v>
          </cell>
          <cell r="B31" t="str">
            <v>#Concealed</v>
          </cell>
          <cell r="C31" t="str">
            <v>#Concealed</v>
          </cell>
          <cell r="D31" t="str">
            <v>#Concealed</v>
          </cell>
          <cell r="E31" t="str">
            <v>#Concealed</v>
          </cell>
          <cell r="F31" t="str">
            <v>#Concealed</v>
          </cell>
          <cell r="G31" t="str">
            <v>#Concealed</v>
          </cell>
          <cell r="H31" t="str">
            <v>#Concealed</v>
          </cell>
          <cell r="I31" t="str">
            <v>#Concealed</v>
          </cell>
          <cell r="J31" t="str">
            <v>#Concealed</v>
          </cell>
          <cell r="K31" t="str">
            <v>#Concealed</v>
          </cell>
          <cell r="L31" t="str">
            <v>#Concealed</v>
          </cell>
          <cell r="M31" t="str">
            <v>#Concealed</v>
          </cell>
        </row>
        <row r="32">
          <cell r="A32" t="str">
            <v>#Concealed</v>
          </cell>
          <cell r="B32" t="str">
            <v>#Concealed</v>
          </cell>
          <cell r="C32" t="str">
            <v>#Concealed</v>
          </cell>
          <cell r="D32" t="str">
            <v>#Concealed</v>
          </cell>
          <cell r="E32" t="str">
            <v>#Concealed</v>
          </cell>
          <cell r="F32" t="str">
            <v>#Concealed</v>
          </cell>
          <cell r="G32" t="str">
            <v>#Concealed</v>
          </cell>
          <cell r="H32" t="str">
            <v>#Concealed</v>
          </cell>
          <cell r="I32" t="str">
            <v>#Concealed</v>
          </cell>
          <cell r="J32" t="str">
            <v>#Concealed</v>
          </cell>
          <cell r="K32" t="str">
            <v>#Concealed</v>
          </cell>
          <cell r="L32" t="str">
            <v>#Concealed</v>
          </cell>
          <cell r="M32" t="str">
            <v>#Concealed</v>
          </cell>
        </row>
        <row r="33">
          <cell r="A33" t="str">
            <v>#Concealed</v>
          </cell>
          <cell r="B33" t="str">
            <v>#Concealed</v>
          </cell>
          <cell r="C33" t="str">
            <v>#Concealed</v>
          </cell>
          <cell r="D33" t="str">
            <v>#Concealed</v>
          </cell>
          <cell r="E33" t="str">
            <v>#Concealed</v>
          </cell>
          <cell r="F33" t="str">
            <v>#Concealed</v>
          </cell>
          <cell r="G33" t="str">
            <v>#Concealed</v>
          </cell>
          <cell r="H33" t="str">
            <v>#Concealed</v>
          </cell>
          <cell r="I33" t="str">
            <v>#Concealed</v>
          </cell>
          <cell r="J33" t="str">
            <v>#Concealed</v>
          </cell>
          <cell r="K33" t="str">
            <v>#Concealed</v>
          </cell>
          <cell r="L33" t="str">
            <v>#Concealed</v>
          </cell>
          <cell r="M33" t="str">
            <v>#Concealed</v>
          </cell>
        </row>
        <row r="34">
          <cell r="A34" t="str">
            <v>#Concealed</v>
          </cell>
          <cell r="B34" t="str">
            <v>#Concealed</v>
          </cell>
          <cell r="C34" t="str">
            <v>#Concealed</v>
          </cell>
          <cell r="D34" t="str">
            <v>#Concealed</v>
          </cell>
          <cell r="E34" t="str">
            <v>#Concealed</v>
          </cell>
          <cell r="F34" t="str">
            <v>#Concealed</v>
          </cell>
          <cell r="G34" t="str">
            <v>#Concealed</v>
          </cell>
          <cell r="H34" t="str">
            <v>#Concealed</v>
          </cell>
          <cell r="I34" t="str">
            <v>#Concealed</v>
          </cell>
          <cell r="J34" t="str">
            <v>#Concealed</v>
          </cell>
          <cell r="K34" t="str">
            <v>#Concealed</v>
          </cell>
          <cell r="L34" t="str">
            <v>#Concealed</v>
          </cell>
          <cell r="M34" t="str">
            <v>#Concealed</v>
          </cell>
        </row>
        <row r="35">
          <cell r="A35" t="str">
            <v>#Concealed</v>
          </cell>
          <cell r="B35" t="str">
            <v>#Concealed</v>
          </cell>
          <cell r="C35" t="str">
            <v>#Concealed</v>
          </cell>
          <cell r="D35" t="str">
            <v>#Concealed</v>
          </cell>
          <cell r="E35" t="str">
            <v>#Concealed</v>
          </cell>
          <cell r="F35" t="str">
            <v>#Concealed</v>
          </cell>
          <cell r="G35" t="str">
            <v>#Concealed</v>
          </cell>
          <cell r="H35" t="str">
            <v>#Concealed</v>
          </cell>
          <cell r="I35" t="str">
            <v>#Concealed</v>
          </cell>
          <cell r="J35" t="str">
            <v>#Concealed</v>
          </cell>
          <cell r="K35" t="str">
            <v>#Concealed</v>
          </cell>
          <cell r="L35" t="str">
            <v>#Concealed</v>
          </cell>
          <cell r="M35" t="str">
            <v>#Concealed</v>
          </cell>
        </row>
        <row r="36">
          <cell r="A36" t="str">
            <v>#Concealed</v>
          </cell>
          <cell r="B36" t="str">
            <v>#Concealed</v>
          </cell>
          <cell r="C36" t="str">
            <v>#Concealed</v>
          </cell>
          <cell r="D36" t="str">
            <v>#Concealed</v>
          </cell>
          <cell r="E36" t="str">
            <v>#Concealed</v>
          </cell>
          <cell r="F36" t="str">
            <v>#Concealed</v>
          </cell>
          <cell r="G36" t="str">
            <v>#Concealed</v>
          </cell>
          <cell r="H36" t="str">
            <v>#Concealed</v>
          </cell>
          <cell r="I36" t="str">
            <v>#Concealed</v>
          </cell>
          <cell r="J36" t="str">
            <v>#Concealed</v>
          </cell>
          <cell r="K36" t="str">
            <v>#Concealed</v>
          </cell>
          <cell r="L36" t="str">
            <v>#Concealed</v>
          </cell>
          <cell r="M36" t="str">
            <v>#Concealed</v>
          </cell>
        </row>
        <row r="37">
          <cell r="A37" t="str">
            <v>#Concealed</v>
          </cell>
          <cell r="B37" t="str">
            <v>#Concealed</v>
          </cell>
          <cell r="C37" t="str">
            <v>#Concealed</v>
          </cell>
          <cell r="D37" t="str">
            <v>#Concealed</v>
          </cell>
          <cell r="E37" t="str">
            <v>#Concealed</v>
          </cell>
          <cell r="F37" t="str">
            <v>#Concealed</v>
          </cell>
          <cell r="G37" t="str">
            <v>#Concealed</v>
          </cell>
          <cell r="H37" t="str">
            <v>#Concealed</v>
          </cell>
          <cell r="I37" t="str">
            <v>#Concealed</v>
          </cell>
          <cell r="J37" t="str">
            <v>#Concealed</v>
          </cell>
          <cell r="K37" t="str">
            <v>#Concealed</v>
          </cell>
          <cell r="L37" t="str">
            <v>#Concealed</v>
          </cell>
          <cell r="M37" t="str">
            <v>#Concealed</v>
          </cell>
        </row>
        <row r="38">
          <cell r="A38" t="str">
            <v>#Concealed</v>
          </cell>
          <cell r="B38" t="str">
            <v>#Concealed</v>
          </cell>
          <cell r="C38" t="str">
            <v>#Concealed</v>
          </cell>
          <cell r="D38" t="str">
            <v>#Concealed</v>
          </cell>
          <cell r="E38" t="str">
            <v>#Concealed</v>
          </cell>
          <cell r="F38" t="str">
            <v>#Concealed</v>
          </cell>
          <cell r="G38" t="str">
            <v>#Concealed</v>
          </cell>
          <cell r="H38" t="str">
            <v>#Concealed</v>
          </cell>
          <cell r="I38" t="str">
            <v>#Concealed</v>
          </cell>
          <cell r="J38" t="str">
            <v>#Concealed</v>
          </cell>
          <cell r="K38" t="str">
            <v>#Concealed</v>
          </cell>
          <cell r="L38" t="str">
            <v>#Concealed</v>
          </cell>
          <cell r="M38" t="str">
            <v>#Concealed</v>
          </cell>
        </row>
        <row r="39">
          <cell r="A39" t="str">
            <v>#Concealed</v>
          </cell>
          <cell r="B39" t="str">
            <v>#Concealed</v>
          </cell>
          <cell r="C39" t="str">
            <v>#Concealed</v>
          </cell>
          <cell r="D39" t="str">
            <v>#Concealed</v>
          </cell>
          <cell r="E39" t="str">
            <v>#Concealed</v>
          </cell>
          <cell r="F39" t="str">
            <v>#Concealed</v>
          </cell>
          <cell r="G39" t="str">
            <v>#Concealed</v>
          </cell>
          <cell r="H39" t="str">
            <v>#Concealed</v>
          </cell>
          <cell r="I39" t="str">
            <v>#Concealed</v>
          </cell>
          <cell r="J39" t="str">
            <v>#Concealed</v>
          </cell>
          <cell r="K39" t="str">
            <v>#Concealed</v>
          </cell>
          <cell r="L39" t="str">
            <v>#Concealed</v>
          </cell>
          <cell r="M39" t="str">
            <v>#Concealed</v>
          </cell>
        </row>
        <row r="40">
          <cell r="A40" t="str">
            <v>#Concealed</v>
          </cell>
          <cell r="B40" t="str">
            <v>#Concealed</v>
          </cell>
          <cell r="C40" t="str">
            <v>#Concealed</v>
          </cell>
          <cell r="D40" t="str">
            <v>#Concealed</v>
          </cell>
          <cell r="E40" t="str">
            <v>#Concealed</v>
          </cell>
          <cell r="F40" t="str">
            <v>#Concealed</v>
          </cell>
          <cell r="G40" t="str">
            <v>#Concealed</v>
          </cell>
          <cell r="H40" t="str">
            <v>#Concealed</v>
          </cell>
          <cell r="I40" t="str">
            <v>#Concealed</v>
          </cell>
          <cell r="J40" t="str">
            <v>#Concealed</v>
          </cell>
          <cell r="K40" t="str">
            <v>#Concealed</v>
          </cell>
          <cell r="L40" t="str">
            <v>#Concealed</v>
          </cell>
          <cell r="M40" t="str">
            <v>#Concealed</v>
          </cell>
        </row>
        <row r="41">
          <cell r="A41" t="str">
            <v>#Concealed</v>
          </cell>
          <cell r="B41" t="str">
            <v>#Concealed</v>
          </cell>
          <cell r="C41" t="str">
            <v>#Concealed</v>
          </cell>
          <cell r="D41" t="str">
            <v>#Concealed</v>
          </cell>
          <cell r="E41" t="str">
            <v>#Concealed</v>
          </cell>
          <cell r="F41" t="str">
            <v>#Concealed</v>
          </cell>
          <cell r="G41" t="str">
            <v>#Concealed</v>
          </cell>
          <cell r="H41" t="str">
            <v>#Concealed</v>
          </cell>
          <cell r="I41" t="str">
            <v>#Concealed</v>
          </cell>
          <cell r="J41" t="str">
            <v>#Concealed</v>
          </cell>
          <cell r="K41" t="str">
            <v>#Concealed</v>
          </cell>
          <cell r="L41" t="str">
            <v>#Concealed</v>
          </cell>
          <cell r="M41" t="str">
            <v>#Concealed</v>
          </cell>
        </row>
        <row r="42">
          <cell r="A42" t="str">
            <v>#Concealed</v>
          </cell>
          <cell r="B42" t="str">
            <v>#Concealed</v>
          </cell>
          <cell r="C42" t="str">
            <v>#Concealed</v>
          </cell>
          <cell r="D42" t="str">
            <v>#Concealed</v>
          </cell>
          <cell r="E42" t="str">
            <v>#Concealed</v>
          </cell>
          <cell r="F42" t="str">
            <v>#Concealed</v>
          </cell>
          <cell r="G42" t="str">
            <v>#Concealed</v>
          </cell>
          <cell r="H42" t="str">
            <v>#Concealed</v>
          </cell>
          <cell r="I42" t="str">
            <v>#Concealed</v>
          </cell>
          <cell r="J42" t="str">
            <v>#Concealed</v>
          </cell>
          <cell r="K42" t="str">
            <v>#Concealed</v>
          </cell>
          <cell r="L42" t="str">
            <v>#Concealed</v>
          </cell>
          <cell r="M42" t="str">
            <v>#Concealed</v>
          </cell>
        </row>
        <row r="43">
          <cell r="A43" t="str">
            <v>#Concealed</v>
          </cell>
          <cell r="B43" t="str">
            <v>#Concealed</v>
          </cell>
          <cell r="C43" t="str">
            <v>#Concealed</v>
          </cell>
          <cell r="D43" t="str">
            <v>#Concealed</v>
          </cell>
          <cell r="E43" t="str">
            <v>#Concealed</v>
          </cell>
          <cell r="F43" t="str">
            <v>#Concealed</v>
          </cell>
          <cell r="G43" t="str">
            <v>#Concealed</v>
          </cell>
          <cell r="H43" t="str">
            <v>#Concealed</v>
          </cell>
          <cell r="I43" t="str">
            <v>#Concealed</v>
          </cell>
          <cell r="J43" t="str">
            <v>#Concealed</v>
          </cell>
          <cell r="K43" t="str">
            <v>#Concealed</v>
          </cell>
          <cell r="L43" t="str">
            <v>#Concealed</v>
          </cell>
          <cell r="M43" t="str">
            <v>#Concealed</v>
          </cell>
        </row>
        <row r="44">
          <cell r="A44" t="str">
            <v>#Concealed</v>
          </cell>
          <cell r="B44" t="str">
            <v>#Concealed</v>
          </cell>
          <cell r="C44" t="str">
            <v>#Concealed</v>
          </cell>
          <cell r="D44" t="str">
            <v>#Concealed</v>
          </cell>
          <cell r="E44" t="str">
            <v>#Concealed</v>
          </cell>
          <cell r="F44" t="str">
            <v>#Concealed</v>
          </cell>
          <cell r="G44" t="str">
            <v>#Concealed</v>
          </cell>
          <cell r="H44" t="str">
            <v>#Concealed</v>
          </cell>
          <cell r="I44" t="str">
            <v>#Concealed</v>
          </cell>
          <cell r="J44" t="str">
            <v>#Concealed</v>
          </cell>
          <cell r="K44" t="str">
            <v>#Concealed</v>
          </cell>
          <cell r="L44" t="str">
            <v>#Concealed</v>
          </cell>
          <cell r="M44" t="str">
            <v>#Concealed</v>
          </cell>
        </row>
        <row r="45">
          <cell r="A45" t="str">
            <v>#Concealed</v>
          </cell>
          <cell r="B45" t="str">
            <v>#Concealed</v>
          </cell>
          <cell r="C45" t="str">
            <v>#Concealed</v>
          </cell>
          <cell r="D45" t="str">
            <v>#Concealed</v>
          </cell>
          <cell r="E45" t="str">
            <v>#Concealed</v>
          </cell>
          <cell r="F45" t="str">
            <v>#Concealed</v>
          </cell>
          <cell r="G45" t="str">
            <v>#Concealed</v>
          </cell>
          <cell r="H45" t="str">
            <v>#Concealed</v>
          </cell>
          <cell r="I45" t="str">
            <v>#Concealed</v>
          </cell>
          <cell r="J45" t="str">
            <v>#Concealed</v>
          </cell>
          <cell r="K45" t="str">
            <v>#Concealed</v>
          </cell>
          <cell r="L45" t="str">
            <v>#Concealed</v>
          </cell>
          <cell r="M45" t="str">
            <v>#Concealed</v>
          </cell>
        </row>
        <row r="46">
          <cell r="A46" t="str">
            <v>#Concealed</v>
          </cell>
          <cell r="B46" t="str">
            <v>#Concealed</v>
          </cell>
          <cell r="C46" t="str">
            <v>#Concealed</v>
          </cell>
          <cell r="D46" t="str">
            <v>#Concealed</v>
          </cell>
          <cell r="E46" t="str">
            <v>#Concealed</v>
          </cell>
          <cell r="F46" t="str">
            <v>#Concealed</v>
          </cell>
          <cell r="G46" t="str">
            <v>#Concealed</v>
          </cell>
          <cell r="H46" t="str">
            <v>#Concealed</v>
          </cell>
          <cell r="I46" t="str">
            <v>#Concealed</v>
          </cell>
          <cell r="J46" t="str">
            <v>#Concealed</v>
          </cell>
          <cell r="K46" t="str">
            <v>#Concealed</v>
          </cell>
          <cell r="L46" t="str">
            <v>#Concealed</v>
          </cell>
          <cell r="M46" t="str">
            <v>#Concealed</v>
          </cell>
        </row>
        <row r="47">
          <cell r="A47" t="str">
            <v>#Concealed</v>
          </cell>
          <cell r="B47" t="str">
            <v>#Concealed</v>
          </cell>
          <cell r="C47" t="str">
            <v>#Concealed</v>
          </cell>
          <cell r="D47" t="str">
            <v>#Concealed</v>
          </cell>
          <cell r="E47" t="str">
            <v>#Concealed</v>
          </cell>
          <cell r="F47" t="str">
            <v>#Concealed</v>
          </cell>
          <cell r="G47" t="str">
            <v>#Concealed</v>
          </cell>
          <cell r="H47" t="str">
            <v>#Concealed</v>
          </cell>
          <cell r="I47" t="str">
            <v>#Concealed</v>
          </cell>
          <cell r="J47" t="str">
            <v>#Concealed</v>
          </cell>
          <cell r="K47" t="str">
            <v>#Concealed</v>
          </cell>
          <cell r="L47" t="str">
            <v>#Concealed</v>
          </cell>
          <cell r="M47" t="str">
            <v>#Concealed</v>
          </cell>
        </row>
        <row r="48">
          <cell r="A48" t="str">
            <v>#Concealed</v>
          </cell>
          <cell r="B48" t="str">
            <v>#Concealed</v>
          </cell>
          <cell r="C48" t="str">
            <v>#Concealed</v>
          </cell>
          <cell r="D48" t="str">
            <v>#Concealed</v>
          </cell>
          <cell r="E48" t="str">
            <v>#Concealed</v>
          </cell>
          <cell r="F48" t="str">
            <v>#Concealed</v>
          </cell>
          <cell r="G48" t="str">
            <v>#Concealed</v>
          </cell>
          <cell r="H48" t="str">
            <v>#Concealed</v>
          </cell>
          <cell r="I48" t="str">
            <v>#Concealed</v>
          </cell>
          <cell r="J48" t="str">
            <v>#Concealed</v>
          </cell>
          <cell r="K48" t="str">
            <v>#Concealed</v>
          </cell>
          <cell r="L48" t="str">
            <v>#Concealed</v>
          </cell>
          <cell r="M48" t="str">
            <v>#Concealed</v>
          </cell>
        </row>
        <row r="49">
          <cell r="A49" t="str">
            <v>#Concealed</v>
          </cell>
          <cell r="B49" t="str">
            <v>#Concealed</v>
          </cell>
          <cell r="C49" t="str">
            <v>#Concealed</v>
          </cell>
          <cell r="D49" t="str">
            <v>#Concealed</v>
          </cell>
          <cell r="E49" t="str">
            <v>#Concealed</v>
          </cell>
          <cell r="F49" t="str">
            <v>#Concealed</v>
          </cell>
          <cell r="G49" t="str">
            <v>#Concealed</v>
          </cell>
          <cell r="H49" t="str">
            <v>#Concealed</v>
          </cell>
          <cell r="I49" t="str">
            <v>#Concealed</v>
          </cell>
          <cell r="J49" t="str">
            <v>#Concealed</v>
          </cell>
          <cell r="K49" t="str">
            <v>#Concealed</v>
          </cell>
          <cell r="L49" t="str">
            <v>#Concealed</v>
          </cell>
          <cell r="M49" t="str">
            <v>#Concealed</v>
          </cell>
        </row>
        <row r="50">
          <cell r="A50" t="str">
            <v>#Concealed</v>
          </cell>
          <cell r="B50" t="str">
            <v>#Concealed</v>
          </cell>
          <cell r="C50" t="str">
            <v>#Concealed</v>
          </cell>
          <cell r="D50" t="str">
            <v>#Concealed</v>
          </cell>
          <cell r="E50" t="str">
            <v>#Concealed</v>
          </cell>
          <cell r="F50" t="str">
            <v>#Concealed</v>
          </cell>
          <cell r="G50" t="str">
            <v>#Concealed</v>
          </cell>
          <cell r="H50" t="str">
            <v>#Concealed</v>
          </cell>
          <cell r="I50" t="str">
            <v>#Concealed</v>
          </cell>
          <cell r="J50" t="str">
            <v>#Concealed</v>
          </cell>
          <cell r="K50" t="str">
            <v>#Concealed</v>
          </cell>
          <cell r="L50" t="str">
            <v>#Concealed</v>
          </cell>
          <cell r="M50" t="str">
            <v>#Concealed</v>
          </cell>
        </row>
        <row r="51">
          <cell r="A51" t="str">
            <v>#Concealed</v>
          </cell>
          <cell r="B51" t="str">
            <v>#Concealed</v>
          </cell>
          <cell r="C51" t="str">
            <v>#Concealed</v>
          </cell>
          <cell r="D51" t="str">
            <v>#Concealed</v>
          </cell>
          <cell r="E51" t="str">
            <v>#Concealed</v>
          </cell>
          <cell r="F51" t="str">
            <v>#Concealed</v>
          </cell>
          <cell r="G51" t="str">
            <v>#Concealed</v>
          </cell>
          <cell r="H51" t="str">
            <v>#Concealed</v>
          </cell>
          <cell r="I51" t="str">
            <v>#Concealed</v>
          </cell>
          <cell r="J51" t="str">
            <v>#Concealed</v>
          </cell>
          <cell r="K51" t="str">
            <v>#Concealed</v>
          </cell>
          <cell r="L51" t="str">
            <v>#Concealed</v>
          </cell>
          <cell r="M51" t="str">
            <v>#Concealed</v>
          </cell>
        </row>
        <row r="52">
          <cell r="A52" t="str">
            <v>#Concealed</v>
          </cell>
          <cell r="B52" t="str">
            <v>#Concealed</v>
          </cell>
          <cell r="C52" t="str">
            <v>#Concealed</v>
          </cell>
          <cell r="D52" t="str">
            <v>#Concealed</v>
          </cell>
          <cell r="E52" t="str">
            <v>#Concealed</v>
          </cell>
          <cell r="F52" t="str">
            <v>#Concealed</v>
          </cell>
          <cell r="G52" t="str">
            <v>#Concealed</v>
          </cell>
          <cell r="H52" t="str">
            <v>#Concealed</v>
          </cell>
          <cell r="I52" t="str">
            <v>#Concealed</v>
          </cell>
          <cell r="J52" t="str">
            <v>#Concealed</v>
          </cell>
          <cell r="K52" t="str">
            <v>#Concealed</v>
          </cell>
          <cell r="L52" t="str">
            <v>#Concealed</v>
          </cell>
          <cell r="M52" t="str">
            <v>#Concealed</v>
          </cell>
        </row>
        <row r="53">
          <cell r="A53" t="str">
            <v>#Concealed</v>
          </cell>
          <cell r="B53" t="str">
            <v>#Concealed</v>
          </cell>
          <cell r="C53" t="str">
            <v>#Concealed</v>
          </cell>
          <cell r="D53" t="str">
            <v>#Concealed</v>
          </cell>
          <cell r="E53" t="str">
            <v>#Concealed</v>
          </cell>
          <cell r="F53" t="str">
            <v>#Concealed</v>
          </cell>
          <cell r="G53" t="str">
            <v>#Concealed</v>
          </cell>
          <cell r="H53" t="str">
            <v>#Concealed</v>
          </cell>
          <cell r="I53" t="str">
            <v>#Concealed</v>
          </cell>
          <cell r="J53" t="str">
            <v>#Concealed</v>
          </cell>
          <cell r="K53" t="str">
            <v>#Concealed</v>
          </cell>
          <cell r="L53" t="str">
            <v>#Concealed</v>
          </cell>
          <cell r="M53" t="str">
            <v>#Concealed</v>
          </cell>
        </row>
        <row r="54">
          <cell r="A54" t="str">
            <v>#Concealed</v>
          </cell>
          <cell r="B54" t="str">
            <v>#Concealed</v>
          </cell>
          <cell r="C54" t="str">
            <v>#Concealed</v>
          </cell>
          <cell r="D54" t="str">
            <v>#Concealed</v>
          </cell>
          <cell r="E54" t="str">
            <v>#Concealed</v>
          </cell>
          <cell r="F54" t="str">
            <v>#Concealed</v>
          </cell>
          <cell r="G54" t="str">
            <v>#Concealed</v>
          </cell>
          <cell r="H54" t="str">
            <v>#Concealed</v>
          </cell>
          <cell r="I54" t="str">
            <v>#Concealed</v>
          </cell>
          <cell r="J54" t="str">
            <v>#Concealed</v>
          </cell>
          <cell r="K54" t="str">
            <v>#Concealed</v>
          </cell>
          <cell r="L54" t="str">
            <v>#Concealed</v>
          </cell>
          <cell r="M54" t="str">
            <v>#Concealed</v>
          </cell>
        </row>
        <row r="55">
          <cell r="A55" t="str">
            <v>#Concealed</v>
          </cell>
          <cell r="B55" t="str">
            <v>#Concealed</v>
          </cell>
          <cell r="C55" t="str">
            <v>#Concealed</v>
          </cell>
          <cell r="D55" t="str">
            <v>#Concealed</v>
          </cell>
          <cell r="E55" t="str">
            <v>#Concealed</v>
          </cell>
          <cell r="F55" t="str">
            <v>#Concealed</v>
          </cell>
          <cell r="G55" t="str">
            <v>#Concealed</v>
          </cell>
          <cell r="H55" t="str">
            <v>#Concealed</v>
          </cell>
          <cell r="I55" t="str">
            <v>#Concealed</v>
          </cell>
          <cell r="J55" t="str">
            <v>#Concealed</v>
          </cell>
          <cell r="K55" t="str">
            <v>#Concealed</v>
          </cell>
          <cell r="L55" t="str">
            <v>#Concealed</v>
          </cell>
          <cell r="M55" t="str">
            <v>#Concealed</v>
          </cell>
        </row>
        <row r="56">
          <cell r="A56" t="str">
            <v>#Concealed</v>
          </cell>
          <cell r="B56" t="str">
            <v>#Concealed</v>
          </cell>
          <cell r="C56" t="str">
            <v>#Concealed</v>
          </cell>
          <cell r="D56" t="str">
            <v>#Concealed</v>
          </cell>
          <cell r="E56" t="str">
            <v>#Concealed</v>
          </cell>
          <cell r="F56" t="str">
            <v>#Concealed</v>
          </cell>
          <cell r="G56" t="str">
            <v>#Concealed</v>
          </cell>
          <cell r="H56" t="str">
            <v>#Concealed</v>
          </cell>
          <cell r="I56" t="str">
            <v>#Concealed</v>
          </cell>
          <cell r="J56" t="str">
            <v>#Concealed</v>
          </cell>
          <cell r="K56" t="str">
            <v>#Concealed</v>
          </cell>
          <cell r="L56" t="str">
            <v>#Concealed</v>
          </cell>
          <cell r="M56" t="str">
            <v>#Concealed</v>
          </cell>
        </row>
        <row r="57">
          <cell r="A57" t="str">
            <v>#Concealed</v>
          </cell>
          <cell r="B57" t="str">
            <v>#Concealed</v>
          </cell>
          <cell r="C57" t="str">
            <v>#Concealed</v>
          </cell>
          <cell r="D57" t="str">
            <v>#Concealed</v>
          </cell>
          <cell r="E57" t="str">
            <v>#Concealed</v>
          </cell>
          <cell r="F57" t="str">
            <v>#Concealed</v>
          </cell>
          <cell r="G57" t="str">
            <v>#Concealed</v>
          </cell>
          <cell r="H57" t="str">
            <v>#Concealed</v>
          </cell>
          <cell r="I57" t="str">
            <v>#Concealed</v>
          </cell>
          <cell r="J57" t="str">
            <v>#Concealed</v>
          </cell>
          <cell r="K57" t="str">
            <v>#Concealed</v>
          </cell>
          <cell r="L57" t="str">
            <v>#Concealed</v>
          </cell>
          <cell r="M57" t="str">
            <v>#Concealed</v>
          </cell>
        </row>
        <row r="58">
          <cell r="A58" t="str">
            <v>#Concealed</v>
          </cell>
          <cell r="B58" t="str">
            <v>#Concealed</v>
          </cell>
          <cell r="C58" t="str">
            <v>#Concealed</v>
          </cell>
          <cell r="D58" t="str">
            <v>#Concealed</v>
          </cell>
          <cell r="E58" t="str">
            <v>#Concealed</v>
          </cell>
          <cell r="F58" t="str">
            <v>#Concealed</v>
          </cell>
          <cell r="G58" t="str">
            <v>#Concealed</v>
          </cell>
          <cell r="H58" t="str">
            <v>#Concealed</v>
          </cell>
          <cell r="I58" t="str">
            <v>#Concealed</v>
          </cell>
          <cell r="J58" t="str">
            <v>#Concealed</v>
          </cell>
          <cell r="K58" t="str">
            <v>#Concealed</v>
          </cell>
          <cell r="L58" t="str">
            <v>#Concealed</v>
          </cell>
          <cell r="M58" t="str">
            <v>#Concealed</v>
          </cell>
        </row>
        <row r="59">
          <cell r="A59" t="str">
            <v>#Concealed</v>
          </cell>
          <cell r="B59" t="str">
            <v>#Concealed</v>
          </cell>
          <cell r="C59" t="str">
            <v>#Concealed</v>
          </cell>
          <cell r="D59" t="str">
            <v>#Concealed</v>
          </cell>
          <cell r="E59" t="str">
            <v>#Concealed</v>
          </cell>
          <cell r="F59" t="str">
            <v>#Concealed</v>
          </cell>
          <cell r="G59" t="str">
            <v>#Concealed</v>
          </cell>
          <cell r="H59" t="str">
            <v>#Concealed</v>
          </cell>
          <cell r="I59" t="str">
            <v>#Concealed</v>
          </cell>
          <cell r="J59" t="str">
            <v>#Concealed</v>
          </cell>
          <cell r="K59" t="str">
            <v>#Concealed</v>
          </cell>
          <cell r="L59" t="str">
            <v>#Concealed</v>
          </cell>
          <cell r="M59" t="str">
            <v>#Concealed</v>
          </cell>
        </row>
        <row r="60">
          <cell r="A60" t="str">
            <v>#Concealed</v>
          </cell>
          <cell r="B60" t="str">
            <v>#Concealed</v>
          </cell>
          <cell r="C60" t="str">
            <v>#Concealed</v>
          </cell>
          <cell r="D60" t="str">
            <v>#Concealed</v>
          </cell>
          <cell r="E60" t="str">
            <v>#Concealed</v>
          </cell>
          <cell r="F60" t="str">
            <v>#Concealed</v>
          </cell>
          <cell r="G60" t="str">
            <v>#Concealed</v>
          </cell>
          <cell r="H60" t="str">
            <v>#Concealed</v>
          </cell>
          <cell r="I60" t="str">
            <v>#Concealed</v>
          </cell>
          <cell r="J60" t="str">
            <v>#Concealed</v>
          </cell>
          <cell r="K60" t="str">
            <v>#Concealed</v>
          </cell>
          <cell r="L60" t="str">
            <v>#Concealed</v>
          </cell>
          <cell r="M60" t="str">
            <v>#Concealed</v>
          </cell>
        </row>
        <row r="61">
          <cell r="A61" t="str">
            <v>#Concealed</v>
          </cell>
          <cell r="B61" t="str">
            <v>#Concealed</v>
          </cell>
          <cell r="C61" t="str">
            <v>#Concealed</v>
          </cell>
          <cell r="D61" t="str">
            <v>#Concealed</v>
          </cell>
          <cell r="E61" t="str">
            <v>#Concealed</v>
          </cell>
          <cell r="F61" t="str">
            <v>#Concealed</v>
          </cell>
          <cell r="G61" t="str">
            <v>#Concealed</v>
          </cell>
          <cell r="H61" t="str">
            <v>#Concealed</v>
          </cell>
          <cell r="I61" t="str">
            <v>#Concealed</v>
          </cell>
          <cell r="J61" t="str">
            <v>#Concealed</v>
          </cell>
          <cell r="K61" t="str">
            <v>#Concealed</v>
          </cell>
          <cell r="L61" t="str">
            <v>#Concealed</v>
          </cell>
          <cell r="M61" t="str">
            <v>#Concealed</v>
          </cell>
        </row>
        <row r="62">
          <cell r="A62" t="str">
            <v>#Concealed</v>
          </cell>
          <cell r="B62" t="str">
            <v>#Concealed</v>
          </cell>
          <cell r="C62" t="str">
            <v>#Concealed</v>
          </cell>
          <cell r="D62" t="str">
            <v>#Concealed</v>
          </cell>
          <cell r="E62" t="str">
            <v>#Concealed</v>
          </cell>
          <cell r="F62" t="str">
            <v>#Concealed</v>
          </cell>
          <cell r="G62" t="str">
            <v>#Concealed</v>
          </cell>
          <cell r="H62" t="str">
            <v>#Concealed</v>
          </cell>
          <cell r="I62" t="str">
            <v>#Concealed</v>
          </cell>
          <cell r="J62" t="str">
            <v>#Concealed</v>
          </cell>
          <cell r="K62" t="str">
            <v>#Concealed</v>
          </cell>
          <cell r="L62" t="str">
            <v>#Concealed</v>
          </cell>
          <cell r="M62" t="str">
            <v>#Concealed</v>
          </cell>
        </row>
        <row r="63">
          <cell r="A63" t="str">
            <v>#Concealed</v>
          </cell>
          <cell r="B63" t="str">
            <v>#Concealed</v>
          </cell>
          <cell r="C63" t="str">
            <v>#Concealed</v>
          </cell>
          <cell r="D63" t="str">
            <v>#Concealed</v>
          </cell>
          <cell r="E63" t="str">
            <v>#Concealed</v>
          </cell>
          <cell r="F63" t="str">
            <v>#Concealed</v>
          </cell>
          <cell r="G63" t="str">
            <v>#Concealed</v>
          </cell>
          <cell r="H63" t="str">
            <v>#Concealed</v>
          </cell>
          <cell r="I63" t="str">
            <v>#Concealed</v>
          </cell>
          <cell r="J63" t="str">
            <v>#Concealed</v>
          </cell>
          <cell r="K63" t="str">
            <v>#Concealed</v>
          </cell>
          <cell r="L63" t="str">
            <v>#Concealed</v>
          </cell>
          <cell r="M63" t="str">
            <v>#Concealed</v>
          </cell>
        </row>
        <row r="64">
          <cell r="A64" t="str">
            <v>#Concealed</v>
          </cell>
          <cell r="B64" t="str">
            <v>#Concealed</v>
          </cell>
          <cell r="C64" t="str">
            <v>#Concealed</v>
          </cell>
          <cell r="D64" t="str">
            <v>#Concealed</v>
          </cell>
          <cell r="E64" t="str">
            <v>#Concealed</v>
          </cell>
          <cell r="F64" t="str">
            <v>#Concealed</v>
          </cell>
          <cell r="G64" t="str">
            <v>#Concealed</v>
          </cell>
          <cell r="H64" t="str">
            <v>#Concealed</v>
          </cell>
          <cell r="I64" t="str">
            <v>#Concealed</v>
          </cell>
          <cell r="J64" t="str">
            <v>#Concealed</v>
          </cell>
          <cell r="K64" t="str">
            <v>#Concealed</v>
          </cell>
          <cell r="L64" t="str">
            <v>#Concealed</v>
          </cell>
          <cell r="M64" t="str">
            <v>#Concealed</v>
          </cell>
        </row>
        <row r="65">
          <cell r="A65" t="str">
            <v>#Concealed</v>
          </cell>
          <cell r="B65" t="str">
            <v>#Concealed</v>
          </cell>
          <cell r="C65" t="str">
            <v>#Concealed</v>
          </cell>
          <cell r="D65" t="str">
            <v>#Concealed</v>
          </cell>
          <cell r="E65" t="str">
            <v>#Concealed</v>
          </cell>
          <cell r="F65" t="str">
            <v>#Concealed</v>
          </cell>
          <cell r="G65" t="str">
            <v>#Concealed</v>
          </cell>
          <cell r="H65" t="str">
            <v>#Concealed</v>
          </cell>
          <cell r="I65" t="str">
            <v>#Concealed</v>
          </cell>
          <cell r="J65" t="str">
            <v>#Concealed</v>
          </cell>
          <cell r="K65" t="str">
            <v>#Concealed</v>
          </cell>
          <cell r="L65" t="str">
            <v>#Concealed</v>
          </cell>
          <cell r="M65" t="str">
            <v>#Concealed</v>
          </cell>
        </row>
        <row r="66">
          <cell r="A66" t="str">
            <v>#Concealed</v>
          </cell>
          <cell r="B66" t="str">
            <v>#Concealed</v>
          </cell>
          <cell r="C66" t="str">
            <v>#Concealed</v>
          </cell>
          <cell r="D66" t="str">
            <v>#Concealed</v>
          </cell>
          <cell r="E66" t="str">
            <v>#Concealed</v>
          </cell>
          <cell r="F66" t="str">
            <v>#Concealed</v>
          </cell>
          <cell r="G66" t="str">
            <v>#Concealed</v>
          </cell>
          <cell r="H66" t="str">
            <v>#Concealed</v>
          </cell>
          <cell r="I66" t="str">
            <v>#Concealed</v>
          </cell>
          <cell r="J66" t="str">
            <v>#Concealed</v>
          </cell>
          <cell r="K66" t="str">
            <v>#Concealed</v>
          </cell>
          <cell r="L66" t="str">
            <v>#Concealed</v>
          </cell>
          <cell r="M66" t="str">
            <v>#Concealed</v>
          </cell>
        </row>
        <row r="67">
          <cell r="A67" t="str">
            <v>#Concealed</v>
          </cell>
          <cell r="B67" t="str">
            <v>#Concealed</v>
          </cell>
          <cell r="C67" t="str">
            <v>#Concealed</v>
          </cell>
          <cell r="D67" t="str">
            <v>#Concealed</v>
          </cell>
          <cell r="E67" t="str">
            <v>#Concealed</v>
          </cell>
          <cell r="F67" t="str">
            <v>#Concealed</v>
          </cell>
          <cell r="G67" t="str">
            <v>#Concealed</v>
          </cell>
          <cell r="H67" t="str">
            <v>#Concealed</v>
          </cell>
          <cell r="I67" t="str">
            <v>#Concealed</v>
          </cell>
          <cell r="J67" t="str">
            <v>#Concealed</v>
          </cell>
          <cell r="K67" t="str">
            <v>#Concealed</v>
          </cell>
          <cell r="L67" t="str">
            <v>#Concealed</v>
          </cell>
          <cell r="M67" t="str">
            <v>#Concealed</v>
          </cell>
        </row>
        <row r="68">
          <cell r="A68" t="str">
            <v>#Concealed</v>
          </cell>
          <cell r="B68" t="str">
            <v>#Concealed</v>
          </cell>
          <cell r="C68" t="str">
            <v>#Concealed</v>
          </cell>
          <cell r="D68" t="str">
            <v>#Concealed</v>
          </cell>
          <cell r="E68" t="str">
            <v>#Concealed</v>
          </cell>
          <cell r="F68" t="str">
            <v>#Concealed</v>
          </cell>
          <cell r="G68" t="str">
            <v>#Concealed</v>
          </cell>
          <cell r="H68" t="str">
            <v>#Concealed</v>
          </cell>
          <cell r="I68" t="str">
            <v>#Concealed</v>
          </cell>
          <cell r="J68" t="str">
            <v>#Concealed</v>
          </cell>
          <cell r="K68" t="str">
            <v>#Concealed</v>
          </cell>
          <cell r="L68" t="str">
            <v>#Concealed</v>
          </cell>
          <cell r="M68" t="str">
            <v>#Concealed</v>
          </cell>
        </row>
        <row r="69">
          <cell r="A69" t="str">
            <v>#Concealed</v>
          </cell>
          <cell r="B69" t="str">
            <v>#Concealed</v>
          </cell>
          <cell r="C69" t="str">
            <v>#Concealed</v>
          </cell>
          <cell r="D69" t="str">
            <v>#Concealed</v>
          </cell>
          <cell r="E69" t="str">
            <v>#Concealed</v>
          </cell>
          <cell r="F69" t="str">
            <v>#Concealed</v>
          </cell>
          <cell r="G69" t="str">
            <v>#Concealed</v>
          </cell>
          <cell r="H69" t="str">
            <v>#Concealed</v>
          </cell>
          <cell r="I69" t="str">
            <v>#Concealed</v>
          </cell>
          <cell r="J69" t="str">
            <v>#Concealed</v>
          </cell>
          <cell r="K69" t="str">
            <v>#Concealed</v>
          </cell>
          <cell r="L69" t="str">
            <v>#Concealed</v>
          </cell>
          <cell r="M69" t="str">
            <v>#Concealed</v>
          </cell>
        </row>
        <row r="70">
          <cell r="A70" t="str">
            <v>#Concealed</v>
          </cell>
          <cell r="B70" t="str">
            <v>#Concealed</v>
          </cell>
          <cell r="C70" t="str">
            <v>#Concealed</v>
          </cell>
          <cell r="D70" t="str">
            <v>#Concealed</v>
          </cell>
          <cell r="E70" t="str">
            <v>#Concealed</v>
          </cell>
          <cell r="F70" t="str">
            <v>#Concealed</v>
          </cell>
          <cell r="G70" t="str">
            <v>#Concealed</v>
          </cell>
          <cell r="H70" t="str">
            <v>#Concealed</v>
          </cell>
          <cell r="I70" t="str">
            <v>#Concealed</v>
          </cell>
          <cell r="J70" t="str">
            <v>#Concealed</v>
          </cell>
          <cell r="K70" t="str">
            <v>#Concealed</v>
          </cell>
          <cell r="L70" t="str">
            <v>#Concealed</v>
          </cell>
          <cell r="M70" t="str">
            <v>#Concealed</v>
          </cell>
        </row>
        <row r="71">
          <cell r="A71" t="str">
            <v>#Concealed</v>
          </cell>
          <cell r="B71" t="str">
            <v>#Concealed</v>
          </cell>
          <cell r="C71" t="str">
            <v>#Concealed</v>
          </cell>
          <cell r="D71" t="str">
            <v>#Concealed</v>
          </cell>
          <cell r="E71" t="str">
            <v>#Concealed</v>
          </cell>
          <cell r="F71" t="str">
            <v>#Concealed</v>
          </cell>
          <cell r="G71" t="str">
            <v>#Concealed</v>
          </cell>
          <cell r="H71" t="str">
            <v>#Concealed</v>
          </cell>
          <cell r="I71" t="str">
            <v>#Concealed</v>
          </cell>
          <cell r="J71" t="str">
            <v>#Concealed</v>
          </cell>
          <cell r="K71" t="str">
            <v>#Concealed</v>
          </cell>
          <cell r="L71" t="str">
            <v>#Concealed</v>
          </cell>
          <cell r="M71" t="str">
            <v>#Concealed</v>
          </cell>
        </row>
        <row r="72">
          <cell r="A72" t="str">
            <v>#Concealed</v>
          </cell>
          <cell r="B72" t="str">
            <v>#Concealed</v>
          </cell>
          <cell r="C72" t="str">
            <v>#Concealed</v>
          </cell>
          <cell r="D72" t="str">
            <v>#Concealed</v>
          </cell>
          <cell r="E72" t="str">
            <v>#Concealed</v>
          </cell>
          <cell r="F72" t="str">
            <v>#Concealed</v>
          </cell>
          <cell r="G72" t="str">
            <v>#Concealed</v>
          </cell>
          <cell r="H72" t="str">
            <v>#Concealed</v>
          </cell>
          <cell r="I72" t="str">
            <v>#Concealed</v>
          </cell>
          <cell r="J72" t="str">
            <v>#Concealed</v>
          </cell>
          <cell r="K72" t="str">
            <v>#Concealed</v>
          </cell>
          <cell r="L72" t="str">
            <v>#Concealed</v>
          </cell>
          <cell r="M72" t="str">
            <v>#Concealed</v>
          </cell>
        </row>
        <row r="73">
          <cell r="A73" t="str">
            <v>#Concealed</v>
          </cell>
          <cell r="B73" t="str">
            <v>#Concealed</v>
          </cell>
          <cell r="C73" t="str">
            <v>#Concealed</v>
          </cell>
          <cell r="D73" t="str">
            <v>#Concealed</v>
          </cell>
          <cell r="E73" t="str">
            <v>#Concealed</v>
          </cell>
          <cell r="F73" t="str">
            <v>#Concealed</v>
          </cell>
          <cell r="G73" t="str">
            <v>#Concealed</v>
          </cell>
          <cell r="H73" t="str">
            <v>#Concealed</v>
          </cell>
          <cell r="I73" t="str">
            <v>#Concealed</v>
          </cell>
          <cell r="J73" t="str">
            <v>#Concealed</v>
          </cell>
          <cell r="K73" t="str">
            <v>#Concealed</v>
          </cell>
          <cell r="L73" t="str">
            <v>#Concealed</v>
          </cell>
          <cell r="M73" t="str">
            <v>#Concealed</v>
          </cell>
        </row>
        <row r="74">
          <cell r="A74" t="str">
            <v>#Concealed</v>
          </cell>
          <cell r="B74" t="str">
            <v>#Concealed</v>
          </cell>
          <cell r="C74" t="str">
            <v>#Concealed</v>
          </cell>
          <cell r="D74" t="str">
            <v>#Concealed</v>
          </cell>
          <cell r="E74" t="str">
            <v>#Concealed</v>
          </cell>
          <cell r="F74" t="str">
            <v>#Concealed</v>
          </cell>
          <cell r="G74" t="str">
            <v>#Concealed</v>
          </cell>
          <cell r="H74" t="str">
            <v>#Concealed</v>
          </cell>
          <cell r="I74" t="str">
            <v>#Concealed</v>
          </cell>
          <cell r="J74" t="str">
            <v>#Concealed</v>
          </cell>
          <cell r="K74" t="str">
            <v>#Concealed</v>
          </cell>
          <cell r="L74" t="str">
            <v>#Concealed</v>
          </cell>
          <cell r="M74" t="str">
            <v>#Concealed</v>
          </cell>
        </row>
        <row r="75">
          <cell r="A75" t="str">
            <v>#Concealed</v>
          </cell>
          <cell r="B75" t="str">
            <v>#Concealed</v>
          </cell>
          <cell r="C75" t="str">
            <v>#Concealed</v>
          </cell>
          <cell r="D75" t="str">
            <v>#Concealed</v>
          </cell>
          <cell r="E75" t="str">
            <v>#Concealed</v>
          </cell>
          <cell r="F75" t="str">
            <v>#Concealed</v>
          </cell>
          <cell r="G75" t="str">
            <v>#Concealed</v>
          </cell>
          <cell r="H75" t="str">
            <v>#Concealed</v>
          </cell>
          <cell r="I75" t="str">
            <v>#Concealed</v>
          </cell>
          <cell r="J75" t="str">
            <v>#Concealed</v>
          </cell>
          <cell r="K75" t="str">
            <v>#Concealed</v>
          </cell>
          <cell r="L75" t="str">
            <v>#Concealed</v>
          </cell>
          <cell r="M75" t="str">
            <v>#Concealed</v>
          </cell>
        </row>
        <row r="76">
          <cell r="A76" t="str">
            <v>#Concealed</v>
          </cell>
          <cell r="B76" t="str">
            <v>#Concealed</v>
          </cell>
          <cell r="C76" t="str">
            <v>#Concealed</v>
          </cell>
          <cell r="D76" t="str">
            <v>#Concealed</v>
          </cell>
          <cell r="E76" t="str">
            <v>#Concealed</v>
          </cell>
          <cell r="F76" t="str">
            <v>#Concealed</v>
          </cell>
          <cell r="G76" t="str">
            <v>#Concealed</v>
          </cell>
          <cell r="H76" t="str">
            <v>#Concealed</v>
          </cell>
          <cell r="I76" t="str">
            <v>#Concealed</v>
          </cell>
          <cell r="J76" t="str">
            <v>#Concealed</v>
          </cell>
          <cell r="K76" t="str">
            <v>#Concealed</v>
          </cell>
          <cell r="L76" t="str">
            <v>#Concealed</v>
          </cell>
          <cell r="M76" t="str">
            <v>#Concealed</v>
          </cell>
        </row>
        <row r="77">
          <cell r="A77" t="str">
            <v>#Concealed</v>
          </cell>
          <cell r="B77" t="str">
            <v>#Concealed</v>
          </cell>
          <cell r="C77" t="str">
            <v>#Concealed</v>
          </cell>
          <cell r="D77" t="str">
            <v>#Concealed</v>
          </cell>
          <cell r="E77" t="str">
            <v>#Concealed</v>
          </cell>
          <cell r="F77" t="str">
            <v>#Concealed</v>
          </cell>
          <cell r="G77" t="str">
            <v>#Concealed</v>
          </cell>
          <cell r="H77" t="str">
            <v>#Concealed</v>
          </cell>
          <cell r="I77" t="str">
            <v>#Concealed</v>
          </cell>
          <cell r="J77" t="str">
            <v>#Concealed</v>
          </cell>
          <cell r="K77" t="str">
            <v>#Concealed</v>
          </cell>
          <cell r="L77" t="str">
            <v>#Concealed</v>
          </cell>
          <cell r="M77" t="str">
            <v>#Concealed</v>
          </cell>
        </row>
        <row r="78">
          <cell r="A78" t="str">
            <v>#Concealed</v>
          </cell>
          <cell r="B78" t="str">
            <v>#Concealed</v>
          </cell>
          <cell r="C78" t="str">
            <v>#Concealed</v>
          </cell>
          <cell r="D78" t="str">
            <v>#Concealed</v>
          </cell>
          <cell r="E78" t="str">
            <v>#Concealed</v>
          </cell>
          <cell r="F78" t="str">
            <v>#Concealed</v>
          </cell>
          <cell r="G78" t="str">
            <v>#Concealed</v>
          </cell>
          <cell r="H78" t="str">
            <v>#Concealed</v>
          </cell>
          <cell r="I78" t="str">
            <v>#Concealed</v>
          </cell>
          <cell r="J78" t="str">
            <v>#Concealed</v>
          </cell>
          <cell r="K78" t="str">
            <v>#Concealed</v>
          </cell>
          <cell r="L78" t="str">
            <v>#Concealed</v>
          </cell>
          <cell r="M78" t="str">
            <v>#Concealed</v>
          </cell>
        </row>
        <row r="79">
          <cell r="A79" t="str">
            <v>#Concealed</v>
          </cell>
          <cell r="B79" t="str">
            <v>#Concealed</v>
          </cell>
          <cell r="C79" t="str">
            <v>#Concealed</v>
          </cell>
          <cell r="D79" t="str">
            <v>#Concealed</v>
          </cell>
          <cell r="E79" t="str">
            <v>#Concealed</v>
          </cell>
          <cell r="F79" t="str">
            <v>#Concealed</v>
          </cell>
          <cell r="G79" t="str">
            <v>#Concealed</v>
          </cell>
          <cell r="H79" t="str">
            <v>#Concealed</v>
          </cell>
          <cell r="I79" t="str">
            <v>#Concealed</v>
          </cell>
          <cell r="J79" t="str">
            <v>#Concealed</v>
          </cell>
          <cell r="K79" t="str">
            <v>#Concealed</v>
          </cell>
          <cell r="L79" t="str">
            <v>#Concealed</v>
          </cell>
          <cell r="M79" t="str">
            <v>#Concealed</v>
          </cell>
        </row>
        <row r="80">
          <cell r="A80" t="str">
            <v>#Concealed</v>
          </cell>
          <cell r="B80" t="str">
            <v>#Concealed</v>
          </cell>
          <cell r="C80" t="str">
            <v>#Concealed</v>
          </cell>
          <cell r="D80" t="str">
            <v>#Concealed</v>
          </cell>
          <cell r="E80" t="str">
            <v>#Concealed</v>
          </cell>
          <cell r="F80" t="str">
            <v>#Concealed</v>
          </cell>
          <cell r="G80" t="str">
            <v>#Concealed</v>
          </cell>
          <cell r="H80" t="str">
            <v>#Concealed</v>
          </cell>
          <cell r="I80" t="str">
            <v>#Concealed</v>
          </cell>
          <cell r="J80" t="str">
            <v>#Concealed</v>
          </cell>
          <cell r="K80" t="str">
            <v>#Concealed</v>
          </cell>
          <cell r="L80" t="str">
            <v>#Concealed</v>
          </cell>
          <cell r="M80" t="str">
            <v>#Concealed</v>
          </cell>
        </row>
        <row r="81">
          <cell r="A81" t="str">
            <v>#Concealed</v>
          </cell>
          <cell r="B81" t="str">
            <v>#Concealed</v>
          </cell>
          <cell r="C81" t="str">
            <v>#Concealed</v>
          </cell>
          <cell r="D81" t="str">
            <v>#Concealed</v>
          </cell>
          <cell r="E81" t="str">
            <v>#Concealed</v>
          </cell>
          <cell r="F81" t="str">
            <v>#Concealed</v>
          </cell>
          <cell r="G81" t="str">
            <v>#Concealed</v>
          </cell>
          <cell r="H81" t="str">
            <v>#Concealed</v>
          </cell>
          <cell r="I81" t="str">
            <v>#Concealed</v>
          </cell>
          <cell r="J81" t="str">
            <v>#Concealed</v>
          </cell>
          <cell r="K81" t="str">
            <v>#Concealed</v>
          </cell>
          <cell r="L81" t="str">
            <v>#Concealed</v>
          </cell>
          <cell r="M81" t="str">
            <v>#Concealed</v>
          </cell>
        </row>
        <row r="82">
          <cell r="A82" t="str">
            <v>#Concealed</v>
          </cell>
          <cell r="B82" t="str">
            <v>#Concealed</v>
          </cell>
          <cell r="C82" t="str">
            <v>#Concealed</v>
          </cell>
          <cell r="D82" t="str">
            <v>#Concealed</v>
          </cell>
          <cell r="E82" t="str">
            <v>#Concealed</v>
          </cell>
          <cell r="F82" t="str">
            <v>#Concealed</v>
          </cell>
          <cell r="G82" t="str">
            <v>#Concealed</v>
          </cell>
          <cell r="H82" t="str">
            <v>#Concealed</v>
          </cell>
          <cell r="I82" t="str">
            <v>#Concealed</v>
          </cell>
          <cell r="J82" t="str">
            <v>#Concealed</v>
          </cell>
          <cell r="K82" t="str">
            <v>#Concealed</v>
          </cell>
          <cell r="L82" t="str">
            <v>#Concealed</v>
          </cell>
          <cell r="M82" t="str">
            <v>#Concealed</v>
          </cell>
        </row>
        <row r="83">
          <cell r="A83" t="str">
            <v>#Concealed</v>
          </cell>
          <cell r="B83" t="str">
            <v>#Concealed</v>
          </cell>
          <cell r="C83" t="str">
            <v>#Concealed</v>
          </cell>
          <cell r="D83" t="str">
            <v>#Concealed</v>
          </cell>
          <cell r="E83" t="str">
            <v>#Concealed</v>
          </cell>
          <cell r="F83" t="str">
            <v>#Concealed</v>
          </cell>
          <cell r="G83" t="str">
            <v>#Concealed</v>
          </cell>
          <cell r="H83" t="str">
            <v>#Concealed</v>
          </cell>
          <cell r="I83" t="str">
            <v>#Concealed</v>
          </cell>
          <cell r="J83" t="str">
            <v>#Concealed</v>
          </cell>
          <cell r="K83" t="str">
            <v>#Concealed</v>
          </cell>
          <cell r="L83" t="str">
            <v>#Concealed</v>
          </cell>
          <cell r="M83" t="str">
            <v>#Concealed</v>
          </cell>
        </row>
        <row r="84">
          <cell r="A84" t="str">
            <v>#Concealed</v>
          </cell>
          <cell r="B84" t="str">
            <v>#Concealed</v>
          </cell>
          <cell r="C84" t="str">
            <v>#Concealed</v>
          </cell>
          <cell r="D84" t="str">
            <v>#Concealed</v>
          </cell>
          <cell r="E84" t="str">
            <v>#Concealed</v>
          </cell>
          <cell r="F84" t="str">
            <v>#Concealed</v>
          </cell>
          <cell r="G84" t="str">
            <v>#Concealed</v>
          </cell>
          <cell r="H84" t="str">
            <v>#Concealed</v>
          </cell>
          <cell r="I84" t="str">
            <v>#Concealed</v>
          </cell>
          <cell r="J84" t="str">
            <v>#Concealed</v>
          </cell>
          <cell r="K84" t="str">
            <v>#Concealed</v>
          </cell>
          <cell r="L84" t="str">
            <v>#Concealed</v>
          </cell>
          <cell r="M84" t="str">
            <v>#Concealed</v>
          </cell>
        </row>
        <row r="85">
          <cell r="A85" t="str">
            <v>#Concealed</v>
          </cell>
          <cell r="B85" t="str">
            <v>#Concealed</v>
          </cell>
          <cell r="C85" t="str">
            <v>#Concealed</v>
          </cell>
          <cell r="D85" t="str">
            <v>#Concealed</v>
          </cell>
          <cell r="E85" t="str">
            <v>#Concealed</v>
          </cell>
          <cell r="F85" t="str">
            <v>#Concealed</v>
          </cell>
          <cell r="G85" t="str">
            <v>#Concealed</v>
          </cell>
          <cell r="H85" t="str">
            <v>#Concealed</v>
          </cell>
          <cell r="I85" t="str">
            <v>#Concealed</v>
          </cell>
          <cell r="J85" t="str">
            <v>#Concealed</v>
          </cell>
          <cell r="K85" t="str">
            <v>#Concealed</v>
          </cell>
          <cell r="L85" t="str">
            <v>#Concealed</v>
          </cell>
          <cell r="M85" t="str">
            <v>#Concealed</v>
          </cell>
        </row>
        <row r="86">
          <cell r="A86" t="str">
            <v>#Concealed</v>
          </cell>
          <cell r="B86" t="str">
            <v>#Concealed</v>
          </cell>
          <cell r="C86" t="str">
            <v>#Concealed</v>
          </cell>
          <cell r="D86" t="str">
            <v>#Concealed</v>
          </cell>
          <cell r="E86" t="str">
            <v>#Concealed</v>
          </cell>
          <cell r="F86" t="str">
            <v>#Concealed</v>
          </cell>
          <cell r="G86" t="str">
            <v>#Concealed</v>
          </cell>
          <cell r="H86" t="str">
            <v>#Concealed</v>
          </cell>
          <cell r="I86" t="str">
            <v>#Concealed</v>
          </cell>
          <cell r="J86" t="str">
            <v>#Concealed</v>
          </cell>
          <cell r="K86" t="str">
            <v>#Concealed</v>
          </cell>
          <cell r="L86" t="str">
            <v>#Concealed</v>
          </cell>
          <cell r="M86" t="str">
            <v>#Concealed</v>
          </cell>
        </row>
        <row r="87">
          <cell r="A87" t="str">
            <v>#Concealed</v>
          </cell>
          <cell r="B87" t="str">
            <v>#Concealed</v>
          </cell>
          <cell r="C87" t="str">
            <v>#Concealed</v>
          </cell>
          <cell r="D87" t="str">
            <v>#Concealed</v>
          </cell>
          <cell r="E87" t="str">
            <v>#Concealed</v>
          </cell>
          <cell r="F87" t="str">
            <v>#Concealed</v>
          </cell>
          <cell r="G87" t="str">
            <v>#Concealed</v>
          </cell>
          <cell r="H87" t="str">
            <v>#Concealed</v>
          </cell>
          <cell r="I87" t="str">
            <v>#Concealed</v>
          </cell>
          <cell r="J87" t="str">
            <v>#Concealed</v>
          </cell>
          <cell r="K87" t="str">
            <v>#Concealed</v>
          </cell>
          <cell r="L87" t="str">
            <v>#Concealed</v>
          </cell>
          <cell r="M87" t="str">
            <v>#Concealed</v>
          </cell>
        </row>
        <row r="88">
          <cell r="A88" t="str">
            <v>#Concealed</v>
          </cell>
          <cell r="B88" t="str">
            <v>#Concealed</v>
          </cell>
          <cell r="C88" t="str">
            <v>#Concealed</v>
          </cell>
          <cell r="D88" t="str">
            <v>#Concealed</v>
          </cell>
          <cell r="E88" t="str">
            <v>#Concealed</v>
          </cell>
          <cell r="F88" t="str">
            <v>#Concealed</v>
          </cell>
          <cell r="G88" t="str">
            <v>#Concealed</v>
          </cell>
          <cell r="H88" t="str">
            <v>#Concealed</v>
          </cell>
          <cell r="I88" t="str">
            <v>#Concealed</v>
          </cell>
          <cell r="J88" t="str">
            <v>#Concealed</v>
          </cell>
          <cell r="K88" t="str">
            <v>#Concealed</v>
          </cell>
          <cell r="L88" t="str">
            <v>#Concealed</v>
          </cell>
          <cell r="M88" t="str">
            <v>#Concealed</v>
          </cell>
        </row>
        <row r="89">
          <cell r="A89" t="str">
            <v>#Concealed</v>
          </cell>
          <cell r="B89" t="str">
            <v>#Concealed</v>
          </cell>
          <cell r="C89" t="str">
            <v>#Concealed</v>
          </cell>
          <cell r="D89" t="str">
            <v>#Concealed</v>
          </cell>
          <cell r="E89" t="str">
            <v>#Concealed</v>
          </cell>
          <cell r="F89" t="str">
            <v>#Concealed</v>
          </cell>
          <cell r="G89" t="str">
            <v>#Concealed</v>
          </cell>
          <cell r="H89" t="str">
            <v>#Concealed</v>
          </cell>
          <cell r="I89" t="str">
            <v>#Concealed</v>
          </cell>
          <cell r="J89" t="str">
            <v>#Concealed</v>
          </cell>
          <cell r="K89" t="str">
            <v>#Concealed</v>
          </cell>
          <cell r="L89" t="str">
            <v>#Concealed</v>
          </cell>
          <cell r="M89" t="str">
            <v>#Concealed</v>
          </cell>
        </row>
        <row r="90">
          <cell r="A90" t="str">
            <v>#Concealed</v>
          </cell>
          <cell r="B90" t="str">
            <v>#Concealed</v>
          </cell>
          <cell r="C90" t="str">
            <v>#Concealed</v>
          </cell>
          <cell r="D90" t="str">
            <v>#Concealed</v>
          </cell>
          <cell r="E90" t="str">
            <v>#Concealed</v>
          </cell>
          <cell r="F90" t="str">
            <v>#Concealed</v>
          </cell>
          <cell r="G90" t="str">
            <v>#Concealed</v>
          </cell>
          <cell r="H90" t="str">
            <v>#Concealed</v>
          </cell>
          <cell r="I90" t="str">
            <v>#Concealed</v>
          </cell>
          <cell r="J90" t="str">
            <v>#Concealed</v>
          </cell>
          <cell r="K90" t="str">
            <v>#Concealed</v>
          </cell>
          <cell r="L90" t="str">
            <v>#Concealed</v>
          </cell>
          <cell r="M90" t="str">
            <v>#Concealed</v>
          </cell>
        </row>
        <row r="91">
          <cell r="A91" t="str">
            <v>#Concealed</v>
          </cell>
          <cell r="B91" t="str">
            <v>#Concealed</v>
          </cell>
          <cell r="C91" t="str">
            <v>#Concealed</v>
          </cell>
          <cell r="D91" t="str">
            <v>#Concealed</v>
          </cell>
          <cell r="E91" t="str">
            <v>#Concealed</v>
          </cell>
          <cell r="F91" t="str">
            <v>#Concealed</v>
          </cell>
          <cell r="G91" t="str">
            <v>#Concealed</v>
          </cell>
          <cell r="H91" t="str">
            <v>#Concealed</v>
          </cell>
          <cell r="I91" t="str">
            <v>#Concealed</v>
          </cell>
          <cell r="J91" t="str">
            <v>#Concealed</v>
          </cell>
          <cell r="K91" t="str">
            <v>#Concealed</v>
          </cell>
          <cell r="L91" t="str">
            <v>#Concealed</v>
          </cell>
          <cell r="M91" t="str">
            <v>#Concealed</v>
          </cell>
        </row>
        <row r="92">
          <cell r="A92" t="str">
            <v>#Concealed</v>
          </cell>
          <cell r="B92" t="str">
            <v>#Concealed</v>
          </cell>
          <cell r="C92" t="str">
            <v>#Concealed</v>
          </cell>
          <cell r="D92" t="str">
            <v>#Concealed</v>
          </cell>
          <cell r="E92" t="str">
            <v>#Concealed</v>
          </cell>
          <cell r="F92" t="str">
            <v>#Concealed</v>
          </cell>
          <cell r="G92" t="str">
            <v>#Concealed</v>
          </cell>
          <cell r="H92" t="str">
            <v>#Concealed</v>
          </cell>
          <cell r="I92" t="str">
            <v>#Concealed</v>
          </cell>
          <cell r="J92" t="str">
            <v>#Concealed</v>
          </cell>
          <cell r="K92" t="str">
            <v>#Concealed</v>
          </cell>
          <cell r="L92" t="str">
            <v>#Concealed</v>
          </cell>
          <cell r="M92" t="str">
            <v>#Concealed</v>
          </cell>
        </row>
        <row r="93">
          <cell r="A93" t="str">
            <v>#Concealed</v>
          </cell>
          <cell r="B93" t="str">
            <v>#Concealed</v>
          </cell>
          <cell r="C93" t="str">
            <v>#Concealed</v>
          </cell>
          <cell r="D93" t="str">
            <v>#Concealed</v>
          </cell>
          <cell r="E93" t="str">
            <v>#Concealed</v>
          </cell>
          <cell r="F93" t="str">
            <v>#Concealed</v>
          </cell>
          <cell r="G93" t="str">
            <v>#Concealed</v>
          </cell>
          <cell r="H93" t="str">
            <v>#Concealed</v>
          </cell>
          <cell r="I93" t="str">
            <v>#Concealed</v>
          </cell>
          <cell r="J93" t="str">
            <v>#Concealed</v>
          </cell>
          <cell r="K93" t="str">
            <v>#Concealed</v>
          </cell>
          <cell r="L93" t="str">
            <v>#Concealed</v>
          </cell>
          <cell r="M93" t="str">
            <v>#Concealed</v>
          </cell>
        </row>
        <row r="94">
          <cell r="A94" t="str">
            <v>#Concealed</v>
          </cell>
          <cell r="B94" t="str">
            <v>#Concealed</v>
          </cell>
          <cell r="C94" t="str">
            <v>#Concealed</v>
          </cell>
          <cell r="D94" t="str">
            <v>#Concealed</v>
          </cell>
          <cell r="E94" t="str">
            <v>#Concealed</v>
          </cell>
          <cell r="F94" t="str">
            <v>#Concealed</v>
          </cell>
          <cell r="G94" t="str">
            <v>#Concealed</v>
          </cell>
          <cell r="H94" t="str">
            <v>#Concealed</v>
          </cell>
          <cell r="I94" t="str">
            <v>#Concealed</v>
          </cell>
          <cell r="J94" t="str">
            <v>#Concealed</v>
          </cell>
          <cell r="K94" t="str">
            <v>#Concealed</v>
          </cell>
          <cell r="L94" t="str">
            <v>#Concealed</v>
          </cell>
          <cell r="M94" t="str">
            <v>#Concealed</v>
          </cell>
        </row>
        <row r="95">
          <cell r="A95" t="str">
            <v>#Concealed</v>
          </cell>
          <cell r="B95" t="str">
            <v>#Concealed</v>
          </cell>
          <cell r="C95" t="str">
            <v>#Concealed</v>
          </cell>
          <cell r="D95" t="str">
            <v>#Concealed</v>
          </cell>
          <cell r="E95" t="str">
            <v>#Concealed</v>
          </cell>
          <cell r="F95" t="str">
            <v>#Concealed</v>
          </cell>
          <cell r="G95" t="str">
            <v>#Concealed</v>
          </cell>
          <cell r="H95" t="str">
            <v>#Concealed</v>
          </cell>
          <cell r="I95" t="str">
            <v>#Concealed</v>
          </cell>
          <cell r="J95" t="str">
            <v>#Concealed</v>
          </cell>
          <cell r="K95" t="str">
            <v>#Concealed</v>
          </cell>
          <cell r="L95" t="str">
            <v>#Concealed</v>
          </cell>
          <cell r="M95" t="str">
            <v>#Concealed</v>
          </cell>
        </row>
        <row r="96">
          <cell r="A96" t="str">
            <v>#Concealed</v>
          </cell>
          <cell r="B96" t="str">
            <v>#Concealed</v>
          </cell>
          <cell r="C96" t="str">
            <v>#Concealed</v>
          </cell>
          <cell r="D96" t="str">
            <v>#Concealed</v>
          </cell>
          <cell r="E96" t="str">
            <v>#Concealed</v>
          </cell>
          <cell r="F96" t="str">
            <v>#Concealed</v>
          </cell>
          <cell r="G96" t="str">
            <v>#Concealed</v>
          </cell>
          <cell r="H96" t="str">
            <v>#Concealed</v>
          </cell>
          <cell r="I96" t="str">
            <v>#Concealed</v>
          </cell>
          <cell r="J96" t="str">
            <v>#Concealed</v>
          </cell>
          <cell r="K96" t="str">
            <v>#Concealed</v>
          </cell>
          <cell r="L96" t="str">
            <v>#Concealed</v>
          </cell>
          <cell r="M96" t="str">
            <v>#Concealed</v>
          </cell>
        </row>
        <row r="97">
          <cell r="A97" t="str">
            <v>#Concealed</v>
          </cell>
          <cell r="B97" t="str">
            <v>#Concealed</v>
          </cell>
          <cell r="C97" t="str">
            <v>#Concealed</v>
          </cell>
          <cell r="D97" t="str">
            <v>#Concealed</v>
          </cell>
          <cell r="E97" t="str">
            <v>#Concealed</v>
          </cell>
          <cell r="F97" t="str">
            <v>#Concealed</v>
          </cell>
          <cell r="G97" t="str">
            <v>#Concealed</v>
          </cell>
          <cell r="H97" t="str">
            <v>#Concealed</v>
          </cell>
          <cell r="I97" t="str">
            <v>#Concealed</v>
          </cell>
          <cell r="J97" t="str">
            <v>#Concealed</v>
          </cell>
          <cell r="K97" t="str">
            <v>#Concealed</v>
          </cell>
          <cell r="L97" t="str">
            <v>#Concealed</v>
          </cell>
          <cell r="M97" t="str">
            <v>#Concealed</v>
          </cell>
        </row>
        <row r="98">
          <cell r="A98" t="str">
            <v>#Concealed</v>
          </cell>
          <cell r="B98" t="str">
            <v>#Concealed</v>
          </cell>
          <cell r="C98" t="str">
            <v>#Concealed</v>
          </cell>
          <cell r="D98" t="str">
            <v>#Concealed</v>
          </cell>
          <cell r="E98" t="str">
            <v>#Concealed</v>
          </cell>
          <cell r="F98" t="str">
            <v>#Concealed</v>
          </cell>
          <cell r="G98" t="str">
            <v>#Concealed</v>
          </cell>
          <cell r="H98" t="str">
            <v>#Concealed</v>
          </cell>
          <cell r="I98" t="str">
            <v>#Concealed</v>
          </cell>
          <cell r="J98" t="str">
            <v>#Concealed</v>
          </cell>
          <cell r="K98" t="str">
            <v>#Concealed</v>
          </cell>
          <cell r="L98" t="str">
            <v>#Concealed</v>
          </cell>
          <cell r="M98" t="str">
            <v>#Concealed</v>
          </cell>
        </row>
        <row r="99">
          <cell r="A99" t="str">
            <v>#Concealed</v>
          </cell>
          <cell r="B99" t="str">
            <v>#Concealed</v>
          </cell>
          <cell r="C99" t="str">
            <v>#Concealed</v>
          </cell>
          <cell r="D99" t="str">
            <v>#Concealed</v>
          </cell>
          <cell r="E99" t="str">
            <v>#Concealed</v>
          </cell>
          <cell r="F99" t="str">
            <v>#Concealed</v>
          </cell>
          <cell r="G99" t="str">
            <v>#Concealed</v>
          </cell>
          <cell r="H99" t="str">
            <v>#Concealed</v>
          </cell>
          <cell r="I99" t="str">
            <v>#Concealed</v>
          </cell>
          <cell r="J99" t="str">
            <v>#Concealed</v>
          </cell>
          <cell r="K99" t="str">
            <v>#Concealed</v>
          </cell>
          <cell r="L99" t="str">
            <v>#Concealed</v>
          </cell>
          <cell r="M99" t="str">
            <v>#Concealed</v>
          </cell>
        </row>
        <row r="100">
          <cell r="A100" t="str">
            <v>#Concealed</v>
          </cell>
          <cell r="B100" t="str">
            <v>#Concealed</v>
          </cell>
          <cell r="C100" t="str">
            <v>#Concealed</v>
          </cell>
          <cell r="D100" t="str">
            <v>#Concealed</v>
          </cell>
          <cell r="E100" t="str">
            <v>#Concealed</v>
          </cell>
          <cell r="F100" t="str">
            <v>#Concealed</v>
          </cell>
          <cell r="G100" t="str">
            <v>#Concealed</v>
          </cell>
          <cell r="H100" t="str">
            <v>#Concealed</v>
          </cell>
          <cell r="I100" t="str">
            <v>#Concealed</v>
          </cell>
          <cell r="J100" t="str">
            <v>#Concealed</v>
          </cell>
          <cell r="K100" t="str">
            <v>#Concealed</v>
          </cell>
          <cell r="L100" t="str">
            <v>#Concealed</v>
          </cell>
          <cell r="M100" t="str">
            <v>#Concealed</v>
          </cell>
        </row>
        <row r="101">
          <cell r="A101" t="str">
            <v>#Concealed</v>
          </cell>
          <cell r="B101" t="str">
            <v>#Concealed</v>
          </cell>
          <cell r="C101" t="str">
            <v>#Concealed</v>
          </cell>
          <cell r="D101" t="str">
            <v>#Concealed</v>
          </cell>
          <cell r="E101" t="str">
            <v>#Concealed</v>
          </cell>
          <cell r="F101" t="str">
            <v>#Concealed</v>
          </cell>
          <cell r="G101" t="str">
            <v>#Concealed</v>
          </cell>
          <cell r="H101" t="str">
            <v>#Concealed</v>
          </cell>
          <cell r="I101" t="str">
            <v>#Concealed</v>
          </cell>
          <cell r="J101" t="str">
            <v>#Concealed</v>
          </cell>
          <cell r="K101" t="str">
            <v>#Concealed</v>
          </cell>
          <cell r="L101" t="str">
            <v>#Concealed</v>
          </cell>
          <cell r="M101" t="str">
            <v>#Concealed</v>
          </cell>
        </row>
      </sheetData>
      <sheetData sheetId="2">
        <row r="1">
          <cell r="B1" t="str">
            <v>#Concealed</v>
          </cell>
          <cell r="C1" t="str">
            <v>#Concealed</v>
          </cell>
        </row>
        <row r="2">
          <cell r="A2" t="str">
            <v>#Concealed</v>
          </cell>
          <cell r="B2" t="str">
            <v>#Concealed</v>
          </cell>
          <cell r="C2" t="str">
            <v>#Concealed</v>
          </cell>
        </row>
        <row r="3">
          <cell r="A3" t="str">
            <v>#Concealed</v>
          </cell>
          <cell r="B3" t="str">
            <v>#Concealed</v>
          </cell>
          <cell r="C3" t="str">
            <v>#Concealed</v>
          </cell>
        </row>
        <row r="4">
          <cell r="A4" t="str">
            <v>#Concealed</v>
          </cell>
          <cell r="B4" t="str">
            <v>#Concealed</v>
          </cell>
          <cell r="C4" t="str">
            <v>#Concealed</v>
          </cell>
        </row>
        <row r="5">
          <cell r="A5" t="str">
            <v>#Concealed</v>
          </cell>
          <cell r="B5" t="str">
            <v>#Concealed</v>
          </cell>
          <cell r="C5" t="str">
            <v>#Concealed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I-Index"/>
      <sheetName val="Table"/>
      <sheetName val="Строки 20_21_27"/>
      <sheetName val="Форма2"/>
      <sheetName val="600000"/>
      <sheetName val="700000"/>
      <sheetName val="700000 (общая)"/>
      <sheetName val="610000-783000"/>
      <sheetName val="Общий"/>
    </sheetNames>
    <sheetDataSet>
      <sheetData sheetId="0">
        <row r="184">
          <cell r="A184">
            <v>7</v>
          </cell>
          <cell r="B184" t="str">
            <v>Приходи / разходи от други продажби (по икон. елементи)</v>
          </cell>
          <cell r="I184" t="str">
            <v>В.1. / B.2.</v>
          </cell>
        </row>
        <row r="185">
          <cell r="B185" t="str">
            <v>Revenue / expense from other sales</v>
          </cell>
          <cell r="I185" t="str">
            <v>В.1. / B.2.</v>
          </cell>
        </row>
        <row r="186">
          <cell r="J186" t="str">
            <v>F84</v>
          </cell>
          <cell r="K186" t="str">
            <v>H85</v>
          </cell>
          <cell r="M186" t="str">
            <v>I81</v>
          </cell>
        </row>
        <row r="187">
          <cell r="C187" t="str">
            <v>Разходи за</v>
          </cell>
          <cell r="D187" t="str">
            <v>Allianz Bulgaria Holding</v>
          </cell>
          <cell r="E187" t="str">
            <v>ZPAD</v>
          </cell>
          <cell r="F187" t="str">
            <v>Allianz Bulgaria Zhivot</v>
          </cell>
          <cell r="G187" t="str">
            <v>ZAD Energia</v>
          </cell>
          <cell r="H187" t="str">
            <v>TB Bulgaria Invest AD</v>
          </cell>
          <cell r="I187" t="str">
            <v>Allianz Bulgaria VPF</v>
          </cell>
          <cell r="J187" t="str">
            <v>Energy Ins PF</v>
          </cell>
          <cell r="K187" t="str">
            <v>V Transport PF</v>
          </cell>
          <cell r="L187" t="str">
            <v>D&amp;D Cie</v>
          </cell>
          <cell r="M187" t="str">
            <v>Bulgaria Net</v>
          </cell>
          <cell r="N187" t="str">
            <v>Eurobroker</v>
          </cell>
          <cell r="O187" t="str">
            <v>Varna OOD</v>
          </cell>
          <cell r="P187" t="str">
            <v>Troyan OOD</v>
          </cell>
          <cell r="Q187" t="str">
            <v>Sofia OOD</v>
          </cell>
          <cell r="R187" t="str">
            <v>Dobrich OOD</v>
          </cell>
          <cell r="S187" t="str">
            <v>Haskovo OOD</v>
          </cell>
          <cell r="T187" t="str">
            <v>Bulgaria Stroyinvest</v>
          </cell>
          <cell r="U187" t="str">
            <v>Plovdiv OOD</v>
          </cell>
          <cell r="V187" t="str">
            <v>VPF Metalurg</v>
          </cell>
          <cell r="W187" t="str">
            <v>DPF Stroitel</v>
          </cell>
        </row>
        <row r="188">
          <cell r="A188" t="str">
            <v>Ref.</v>
          </cell>
          <cell r="B188" t="str">
            <v>Приходи за</v>
          </cell>
        </row>
        <row r="189">
          <cell r="A189" t="str">
            <v>A89</v>
          </cell>
          <cell r="B189" t="str">
            <v>Allianz Bulgaria Holding</v>
          </cell>
          <cell r="F189">
            <v>26043</v>
          </cell>
          <cell r="H189">
            <v>825</v>
          </cell>
          <cell r="X189">
            <v>26868</v>
          </cell>
        </row>
        <row r="190">
          <cell r="B190" t="str">
            <v>ZPAD</v>
          </cell>
          <cell r="X190">
            <v>0</v>
          </cell>
        </row>
        <row r="191">
          <cell r="B191" t="str">
            <v>Allianz Bulgaria Zhivot</v>
          </cell>
          <cell r="M191">
            <v>5000</v>
          </cell>
          <cell r="X191">
            <v>5000</v>
          </cell>
        </row>
        <row r="192">
          <cell r="B192" t="str">
            <v>ZAD Energia</v>
          </cell>
          <cell r="X192">
            <v>0</v>
          </cell>
        </row>
        <row r="193">
          <cell r="B193" t="str">
            <v>TB Bulgaria Invest AD</v>
          </cell>
          <cell r="X193">
            <v>0</v>
          </cell>
        </row>
        <row r="194">
          <cell r="B194" t="str">
            <v>Allianz Bulgaria VPF</v>
          </cell>
          <cell r="M194">
            <v>26000</v>
          </cell>
          <cell r="X194">
            <v>26000</v>
          </cell>
        </row>
        <row r="195">
          <cell r="B195" t="str">
            <v>Energy Ins PF</v>
          </cell>
          <cell r="X195">
            <v>0</v>
          </cell>
        </row>
        <row r="196">
          <cell r="B196" t="str">
            <v>V Transport PF</v>
          </cell>
          <cell r="X196">
            <v>0</v>
          </cell>
        </row>
        <row r="197">
          <cell r="A197" t="str">
            <v>K75</v>
          </cell>
          <cell r="B197" t="str">
            <v>D&amp;D Cie</v>
          </cell>
          <cell r="E197">
            <v>12500</v>
          </cell>
          <cell r="M197">
            <v>4167</v>
          </cell>
          <cell r="X197">
            <v>16667</v>
          </cell>
        </row>
        <row r="198">
          <cell r="A198" t="str">
            <v>I80</v>
          </cell>
          <cell r="B198" t="str">
            <v>Bulgaria Net</v>
          </cell>
          <cell r="K198">
            <v>13000</v>
          </cell>
          <cell r="X198">
            <v>13000</v>
          </cell>
        </row>
        <row r="199">
          <cell r="B199" t="str">
            <v>Eurobroker</v>
          </cell>
          <cell r="X199">
            <v>0</v>
          </cell>
        </row>
        <row r="200">
          <cell r="B200" t="str">
            <v>Varna OOD</v>
          </cell>
          <cell r="X200">
            <v>0</v>
          </cell>
        </row>
        <row r="201">
          <cell r="B201" t="str">
            <v>Troyan OOD</v>
          </cell>
          <cell r="X201">
            <v>0</v>
          </cell>
        </row>
        <row r="202">
          <cell r="B202" t="str">
            <v>Sofia OOD</v>
          </cell>
          <cell r="X202">
            <v>0</v>
          </cell>
        </row>
        <row r="203">
          <cell r="B203" t="str">
            <v>Dobrich OOD</v>
          </cell>
          <cell r="X203">
            <v>0</v>
          </cell>
        </row>
        <row r="204">
          <cell r="B204" t="str">
            <v>Haskovo OOD</v>
          </cell>
          <cell r="X204">
            <v>0</v>
          </cell>
        </row>
        <row r="205">
          <cell r="B205" t="str">
            <v>Bulgaria Stroyinvest</v>
          </cell>
          <cell r="X205">
            <v>0</v>
          </cell>
        </row>
        <row r="206">
          <cell r="B206" t="str">
            <v>Plovdiv OOD</v>
          </cell>
          <cell r="X206">
            <v>0</v>
          </cell>
        </row>
        <row r="207">
          <cell r="B207" t="str">
            <v>VPF Metalurg</v>
          </cell>
          <cell r="X207">
            <v>0</v>
          </cell>
        </row>
        <row r="208">
          <cell r="B208" t="str">
            <v>DPF Stroitel</v>
          </cell>
          <cell r="X208">
            <v>0</v>
          </cell>
        </row>
        <row r="209">
          <cell r="B209" t="str">
            <v>Total:</v>
          </cell>
          <cell r="D209">
            <v>0</v>
          </cell>
          <cell r="E209">
            <v>12500</v>
          </cell>
          <cell r="F209">
            <v>26043</v>
          </cell>
          <cell r="G209">
            <v>0</v>
          </cell>
          <cell r="H209">
            <v>825</v>
          </cell>
          <cell r="I209">
            <v>0</v>
          </cell>
          <cell r="J209">
            <v>0</v>
          </cell>
          <cell r="K209">
            <v>13000</v>
          </cell>
          <cell r="L209">
            <v>0</v>
          </cell>
          <cell r="M209">
            <v>35167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1">
          <cell r="A211">
            <v>8</v>
          </cell>
          <cell r="B211" t="str">
            <v>Приходи / разходи от лихви</v>
          </cell>
          <cell r="I211" t="str">
            <v>В.1. / B.2.</v>
          </cell>
        </row>
        <row r="212">
          <cell r="B212" t="str">
            <v>Interest income / expense</v>
          </cell>
          <cell r="I212" t="str">
            <v>В.1. / B.2.</v>
          </cell>
        </row>
        <row r="213">
          <cell r="J213" t="str">
            <v>F84</v>
          </cell>
        </row>
        <row r="214">
          <cell r="C214" t="str">
            <v>Разходи на</v>
          </cell>
          <cell r="D214" t="str">
            <v>Allianz Bulgaria Holding</v>
          </cell>
          <cell r="E214" t="str">
            <v>ZPAD</v>
          </cell>
          <cell r="F214" t="str">
            <v>Allianz Bulgaria Zhivot</v>
          </cell>
          <cell r="G214" t="str">
            <v>ZAD Energia</v>
          </cell>
          <cell r="H214" t="str">
            <v>TB Bulgaria Invest AD</v>
          </cell>
          <cell r="I214" t="str">
            <v>Allianz Bulgaria VPF</v>
          </cell>
          <cell r="J214" t="str">
            <v>Energy Ins PF</v>
          </cell>
          <cell r="K214" t="str">
            <v>V Transport PF</v>
          </cell>
          <cell r="L214" t="str">
            <v>D&amp;D Cie</v>
          </cell>
          <cell r="M214" t="str">
            <v>Bulgaria Net</v>
          </cell>
          <cell r="N214" t="str">
            <v>Eurobroker</v>
          </cell>
          <cell r="O214" t="str">
            <v>Varna OOD</v>
          </cell>
          <cell r="P214" t="str">
            <v>Troyan OOD</v>
          </cell>
          <cell r="Q214" t="str">
            <v>Sofia OOD</v>
          </cell>
          <cell r="R214" t="str">
            <v>Dobrich OOD</v>
          </cell>
          <cell r="S214" t="str">
            <v>Haskovo OOD</v>
          </cell>
          <cell r="T214" t="str">
            <v>Bulgaria Stroyinvest</v>
          </cell>
          <cell r="U214" t="str">
            <v>Plovdiv OOD</v>
          </cell>
          <cell r="V214" t="str">
            <v>VPF Metalurg</v>
          </cell>
          <cell r="W214" t="str">
            <v>DPF Stroitel</v>
          </cell>
        </row>
        <row r="215">
          <cell r="A215" t="str">
            <v>Ref.</v>
          </cell>
          <cell r="B215" t="str">
            <v>Приходи на</v>
          </cell>
        </row>
        <row r="216">
          <cell r="A216" t="str">
            <v>A89</v>
          </cell>
          <cell r="B216" t="str">
            <v>Allianz Bulgaria Holding</v>
          </cell>
          <cell r="H216">
            <v>30398</v>
          </cell>
          <cell r="X216">
            <v>30398</v>
          </cell>
        </row>
        <row r="217">
          <cell r="B217" t="str">
            <v>ZPAD</v>
          </cell>
          <cell r="X217">
            <v>0</v>
          </cell>
        </row>
        <row r="218">
          <cell r="B218" t="str">
            <v>Allianz Bulgaria Zhivot</v>
          </cell>
          <cell r="X218">
            <v>0</v>
          </cell>
        </row>
        <row r="219">
          <cell r="B219" t="str">
            <v>ZAD Energia</v>
          </cell>
          <cell r="X219">
            <v>0</v>
          </cell>
        </row>
        <row r="220">
          <cell r="B220" t="str">
            <v>TB Bulgaria Invest AD</v>
          </cell>
          <cell r="J220">
            <v>5000</v>
          </cell>
          <cell r="X220">
            <v>5000</v>
          </cell>
        </row>
        <row r="221">
          <cell r="B221" t="str">
            <v>Allianz Bulgaria VPF</v>
          </cell>
          <cell r="X221">
            <v>0</v>
          </cell>
        </row>
        <row r="222">
          <cell r="A222" t="str">
            <v>F83</v>
          </cell>
          <cell r="B222" t="str">
            <v>Energy Ins PF</v>
          </cell>
          <cell r="H222">
            <v>83000</v>
          </cell>
          <cell r="X222">
            <v>83000</v>
          </cell>
        </row>
        <row r="223">
          <cell r="A223" t="str">
            <v>H84</v>
          </cell>
          <cell r="B223" t="str">
            <v>V Transport PF</v>
          </cell>
          <cell r="H223">
            <v>14000</v>
          </cell>
          <cell r="X223">
            <v>14000</v>
          </cell>
        </row>
        <row r="224">
          <cell r="A224" t="str">
            <v>K75</v>
          </cell>
          <cell r="B224" t="str">
            <v>D&amp;D Cie</v>
          </cell>
          <cell r="H224">
            <v>60</v>
          </cell>
          <cell r="X224">
            <v>60</v>
          </cell>
        </row>
        <row r="225">
          <cell r="B225" t="str">
            <v>Bulgaria Net</v>
          </cell>
          <cell r="X225">
            <v>0</v>
          </cell>
        </row>
        <row r="226">
          <cell r="B226" t="str">
            <v>Eurobroker</v>
          </cell>
          <cell r="X226">
            <v>0</v>
          </cell>
        </row>
        <row r="227">
          <cell r="B227" t="str">
            <v>Varna OOD</v>
          </cell>
          <cell r="X227">
            <v>0</v>
          </cell>
        </row>
        <row r="228">
          <cell r="B228" t="str">
            <v>Troyan OOD</v>
          </cell>
          <cell r="X228">
            <v>0</v>
          </cell>
        </row>
        <row r="229">
          <cell r="A229" t="str">
            <v>R70</v>
          </cell>
          <cell r="B229" t="str">
            <v>Sofia OOD</v>
          </cell>
          <cell r="H229">
            <v>780</v>
          </cell>
          <cell r="X229">
            <v>780</v>
          </cell>
        </row>
        <row r="230">
          <cell r="B230" t="str">
            <v>Dobrich OOD</v>
          </cell>
          <cell r="X230">
            <v>0</v>
          </cell>
        </row>
        <row r="231">
          <cell r="B231" t="str">
            <v>Haskovo OOD</v>
          </cell>
          <cell r="X231">
            <v>0</v>
          </cell>
        </row>
        <row r="232">
          <cell r="B232" t="str">
            <v>Bulgaria Stroyinvest</v>
          </cell>
          <cell r="X232">
            <v>0</v>
          </cell>
        </row>
        <row r="233">
          <cell r="B233" t="str">
            <v>Plovdiv OOD</v>
          </cell>
          <cell r="X233">
            <v>0</v>
          </cell>
        </row>
        <row r="234">
          <cell r="B234" t="str">
            <v>VPF Metalurg</v>
          </cell>
          <cell r="X234">
            <v>0</v>
          </cell>
        </row>
        <row r="235">
          <cell r="B235" t="str">
            <v>DPF Stroitel</v>
          </cell>
          <cell r="X235">
            <v>0</v>
          </cell>
        </row>
        <row r="236">
          <cell r="B236" t="str">
            <v>Total: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128238</v>
          </cell>
          <cell r="I236">
            <v>0</v>
          </cell>
          <cell r="J236">
            <v>5000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8">
          <cell r="A238">
            <v>9</v>
          </cell>
          <cell r="B238" t="str">
            <v>Приходи / разходи за съучастия</v>
          </cell>
          <cell r="I238" t="str">
            <v>В.1. / B.2.</v>
          </cell>
        </row>
        <row r="239">
          <cell r="B239" t="str">
            <v>Dividend income / expense</v>
          </cell>
          <cell r="I239" t="str">
            <v>В.1. / B.2.</v>
          </cell>
        </row>
        <row r="240">
          <cell r="D240" t="str">
            <v>A92</v>
          </cell>
        </row>
        <row r="241">
          <cell r="C241" t="str">
            <v>Разходи на</v>
          </cell>
          <cell r="D241" t="str">
            <v>Allianz Bulgaria Holding</v>
          </cell>
          <cell r="E241" t="str">
            <v>ZPAD</v>
          </cell>
          <cell r="F241" t="str">
            <v>Allianz Bulgaria Zhivot</v>
          </cell>
          <cell r="G241" t="str">
            <v>ZAD Energia</v>
          </cell>
          <cell r="H241" t="str">
            <v>TB Bulgaria Invest AD</v>
          </cell>
          <cell r="I241" t="str">
            <v>Allianz Bulgaria VPF</v>
          </cell>
          <cell r="J241" t="str">
            <v>Energy Ins PF</v>
          </cell>
          <cell r="K241" t="str">
            <v>V Transport PF</v>
          </cell>
          <cell r="L241" t="str">
            <v>D&amp;D Cie</v>
          </cell>
          <cell r="M241" t="str">
            <v>Bulgaria Net</v>
          </cell>
          <cell r="N241" t="str">
            <v>Eurobroker</v>
          </cell>
          <cell r="O241" t="str">
            <v>Varna OOD</v>
          </cell>
          <cell r="P241" t="str">
            <v>Troyan OOD</v>
          </cell>
          <cell r="Q241" t="str">
            <v>Sofia OOD</v>
          </cell>
          <cell r="R241" t="str">
            <v>Dobrich OOD</v>
          </cell>
          <cell r="S241" t="str">
            <v>Haskovo OOD</v>
          </cell>
          <cell r="T241" t="str">
            <v>Bulgaria Stroyinvest</v>
          </cell>
          <cell r="U241" t="str">
            <v>Plovdiv OOD</v>
          </cell>
          <cell r="V241" t="str">
            <v>VPF Metalurg</v>
          </cell>
          <cell r="W241" t="str">
            <v>DPF Stroitel</v>
          </cell>
        </row>
        <row r="242">
          <cell r="A242" t="str">
            <v>Ref.</v>
          </cell>
          <cell r="B242" t="str">
            <v>Приходи на</v>
          </cell>
        </row>
        <row r="243">
          <cell r="A243" t="str">
            <v>А89</v>
          </cell>
          <cell r="B243" t="str">
            <v>Allianz Bulgaria Holding</v>
          </cell>
          <cell r="G243">
            <v>1017280</v>
          </cell>
          <cell r="O243">
            <v>14472</v>
          </cell>
          <cell r="Q243">
            <v>16786</v>
          </cell>
          <cell r="X243">
            <v>1048538</v>
          </cell>
        </row>
        <row r="244">
          <cell r="B244" t="str">
            <v>ZPAD</v>
          </cell>
          <cell r="X244">
            <v>0</v>
          </cell>
        </row>
        <row r="245">
          <cell r="B245" t="str">
            <v>Allianz Bulgaria Zhivot</v>
          </cell>
          <cell r="X245">
            <v>0</v>
          </cell>
        </row>
        <row r="246">
          <cell r="B246" t="str">
            <v>ZAD Energia</v>
          </cell>
          <cell r="X246">
            <v>0</v>
          </cell>
        </row>
        <row r="247">
          <cell r="B247" t="str">
            <v>TB Bulgaria Invest AD</v>
          </cell>
          <cell r="X247">
            <v>0</v>
          </cell>
        </row>
        <row r="248">
          <cell r="B248" t="str">
            <v>Allianz Bulgaria VPF</v>
          </cell>
          <cell r="X248">
            <v>0</v>
          </cell>
        </row>
        <row r="249">
          <cell r="B249" t="str">
            <v>Energy Ins PF</v>
          </cell>
          <cell r="X249">
            <v>0</v>
          </cell>
        </row>
        <row r="250">
          <cell r="B250" t="str">
            <v>V Transport PF</v>
          </cell>
          <cell r="X250">
            <v>0</v>
          </cell>
        </row>
        <row r="251">
          <cell r="A251" t="str">
            <v>K78</v>
          </cell>
          <cell r="B251" t="str">
            <v>D&amp;D Cie</v>
          </cell>
          <cell r="D251">
            <v>21199</v>
          </cell>
          <cell r="X251">
            <v>21199</v>
          </cell>
        </row>
        <row r="252">
          <cell r="B252" t="str">
            <v>Bulgaria Net</v>
          </cell>
          <cell r="X252">
            <v>0</v>
          </cell>
        </row>
        <row r="253">
          <cell r="B253" t="str">
            <v>Eurobroker</v>
          </cell>
          <cell r="X253">
            <v>0</v>
          </cell>
        </row>
        <row r="254">
          <cell r="B254" t="str">
            <v>Varna OOD</v>
          </cell>
          <cell r="X254">
            <v>0</v>
          </cell>
        </row>
        <row r="255">
          <cell r="B255" t="str">
            <v>Troyan OOD</v>
          </cell>
          <cell r="X255">
            <v>0</v>
          </cell>
        </row>
        <row r="256">
          <cell r="B256" t="str">
            <v>Sofia OOD</v>
          </cell>
          <cell r="X256">
            <v>0</v>
          </cell>
        </row>
        <row r="257">
          <cell r="B257" t="str">
            <v>Dobrich OOD</v>
          </cell>
          <cell r="X257">
            <v>0</v>
          </cell>
        </row>
        <row r="258">
          <cell r="B258" t="str">
            <v>Haskovo OOD</v>
          </cell>
          <cell r="X258">
            <v>0</v>
          </cell>
        </row>
        <row r="259">
          <cell r="B259" t="str">
            <v>Bulgaria Stroyinvest</v>
          </cell>
          <cell r="X259">
            <v>0</v>
          </cell>
        </row>
        <row r="260">
          <cell r="B260" t="str">
            <v>Plovdiv OOD</v>
          </cell>
          <cell r="X260">
            <v>0</v>
          </cell>
        </row>
        <row r="261">
          <cell r="B261" t="str">
            <v>VPF Metalurg</v>
          </cell>
          <cell r="X261">
            <v>0</v>
          </cell>
        </row>
        <row r="262">
          <cell r="B262" t="str">
            <v>DPF Stroitel</v>
          </cell>
          <cell r="X262">
            <v>0</v>
          </cell>
        </row>
        <row r="263">
          <cell r="B263" t="str">
            <v>Total:</v>
          </cell>
          <cell r="D263">
            <v>21199</v>
          </cell>
          <cell r="E263">
            <v>0</v>
          </cell>
          <cell r="F263">
            <v>0</v>
          </cell>
          <cell r="G263">
            <v>1017280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14472</v>
          </cell>
          <cell r="P263">
            <v>0</v>
          </cell>
          <cell r="Q263">
            <v>16786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5">
          <cell r="A265">
            <v>10</v>
          </cell>
          <cell r="B265" t="str">
            <v>Други финансови приходи / разходи (?банк. комисионни)</v>
          </cell>
          <cell r="I265" t="str">
            <v>В.1. / B.2.</v>
          </cell>
        </row>
        <row r="266">
          <cell r="B266" t="str">
            <v>Other financial income / expense (?bank commissions)</v>
          </cell>
          <cell r="I266" t="str">
            <v>В.1. / B.2.</v>
          </cell>
        </row>
        <row r="267">
          <cell r="D267" t="str">
            <v>A89</v>
          </cell>
          <cell r="J267" t="str">
            <v>F84</v>
          </cell>
          <cell r="K267" t="str">
            <v>H85</v>
          </cell>
          <cell r="L267" t="str">
            <v>K76</v>
          </cell>
          <cell r="M267" t="str">
            <v>I81</v>
          </cell>
        </row>
        <row r="268">
          <cell r="C268" t="str">
            <v>Разходи за:</v>
          </cell>
          <cell r="D268" t="str">
            <v>Allianz Bulgaria Holding</v>
          </cell>
          <cell r="E268" t="str">
            <v>ZPAD</v>
          </cell>
          <cell r="F268" t="str">
            <v>Allianz Bulgaria Zhivot</v>
          </cell>
          <cell r="G268" t="str">
            <v>ZAD Energia</v>
          </cell>
          <cell r="H268" t="str">
            <v>TB Bulgaria Invest AD</v>
          </cell>
          <cell r="I268" t="str">
            <v>Allianz Bulgaria VPF</v>
          </cell>
          <cell r="J268" t="str">
            <v>Energy Ins PF</v>
          </cell>
          <cell r="K268" t="str">
            <v>V Transport PF</v>
          </cell>
          <cell r="L268" t="str">
            <v>D&amp;D Cie</v>
          </cell>
          <cell r="M268" t="str">
            <v>Bulgaria Net</v>
          </cell>
          <cell r="N268" t="str">
            <v>Eurobroker</v>
          </cell>
          <cell r="O268" t="str">
            <v>Varna OOD</v>
          </cell>
          <cell r="P268" t="str">
            <v>Troyan OOD</v>
          </cell>
          <cell r="Q268" t="str">
            <v>Sofia OOD</v>
          </cell>
          <cell r="R268" t="str">
            <v>Dobrich OOD</v>
          </cell>
          <cell r="S268" t="str">
            <v>Haskovo OOD</v>
          </cell>
          <cell r="T268" t="str">
            <v>Bulgaria Stroyinvest</v>
          </cell>
          <cell r="U268" t="str">
            <v>Plovdiv OOD</v>
          </cell>
          <cell r="V268" t="str">
            <v>VPF Metalurg</v>
          </cell>
          <cell r="W268" t="str">
            <v>DPF Stroitel</v>
          </cell>
        </row>
        <row r="269">
          <cell r="A269" t="str">
            <v>Ref.</v>
          </cell>
          <cell r="B269" t="str">
            <v>Приходи за</v>
          </cell>
        </row>
        <row r="270">
          <cell r="B270" t="str">
            <v>Allianz Bulgaria Holding</v>
          </cell>
          <cell r="X270">
            <v>0</v>
          </cell>
        </row>
        <row r="271">
          <cell r="B271" t="str">
            <v>ZPAD</v>
          </cell>
          <cell r="X271">
            <v>0</v>
          </cell>
        </row>
        <row r="272">
          <cell r="B272" t="str">
            <v>Allianz Bulgaria Zhivot</v>
          </cell>
          <cell r="X272">
            <v>0</v>
          </cell>
        </row>
        <row r="273">
          <cell r="B273" t="str">
            <v>ZAD Energia</v>
          </cell>
          <cell r="X273">
            <v>0</v>
          </cell>
        </row>
        <row r="274">
          <cell r="B274" t="str">
            <v>TB Bulgaria Invest AD</v>
          </cell>
          <cell r="D274">
            <v>606</v>
          </cell>
          <cell r="J274">
            <v>15000</v>
          </cell>
          <cell r="K274">
            <v>2000</v>
          </cell>
          <cell r="L274">
            <v>6322</v>
          </cell>
          <cell r="M274">
            <v>4000</v>
          </cell>
          <cell r="X274">
            <v>27928</v>
          </cell>
        </row>
        <row r="275">
          <cell r="B275" t="str">
            <v>Allianz Bulgaria VPF</v>
          </cell>
          <cell r="L275">
            <v>1630</v>
          </cell>
          <cell r="X275">
            <v>1630</v>
          </cell>
        </row>
        <row r="276">
          <cell r="A276" t="str">
            <v>F83</v>
          </cell>
          <cell r="B276" t="str">
            <v>Energy Ins PF</v>
          </cell>
          <cell r="H276">
            <v>66000</v>
          </cell>
          <cell r="X276">
            <v>66000</v>
          </cell>
        </row>
        <row r="277">
          <cell r="A277" t="str">
            <v>H84</v>
          </cell>
          <cell r="B277" t="str">
            <v>V Transport PF</v>
          </cell>
          <cell r="H277">
            <v>1000</v>
          </cell>
          <cell r="X277">
            <v>1000</v>
          </cell>
        </row>
        <row r="278">
          <cell r="A278" t="str">
            <v>K75</v>
          </cell>
          <cell r="B278" t="str">
            <v>D&amp;D Cie</v>
          </cell>
          <cell r="H278">
            <v>3000</v>
          </cell>
          <cell r="X278">
            <v>3000</v>
          </cell>
        </row>
        <row r="279">
          <cell r="B279" t="str">
            <v>Bulgaria Net</v>
          </cell>
          <cell r="K279">
            <v>3000</v>
          </cell>
          <cell r="X279">
            <v>3000</v>
          </cell>
        </row>
        <row r="280">
          <cell r="B280" t="str">
            <v>Eurobroker</v>
          </cell>
          <cell r="X280">
            <v>0</v>
          </cell>
        </row>
        <row r="281">
          <cell r="B281" t="str">
            <v>Varna OOD</v>
          </cell>
          <cell r="X281">
            <v>0</v>
          </cell>
        </row>
        <row r="282">
          <cell r="B282" t="str">
            <v>Troyan OOD</v>
          </cell>
          <cell r="X282">
            <v>0</v>
          </cell>
        </row>
        <row r="283">
          <cell r="A283" t="str">
            <v>R71</v>
          </cell>
          <cell r="B283" t="str">
            <v>Sofia OOD</v>
          </cell>
          <cell r="H283">
            <v>390</v>
          </cell>
          <cell r="X283">
            <v>390</v>
          </cell>
        </row>
        <row r="284">
          <cell r="B284" t="str">
            <v>Dobrich OOD</v>
          </cell>
          <cell r="X284">
            <v>0</v>
          </cell>
        </row>
        <row r="285">
          <cell r="B285" t="str">
            <v>Haskovo OOD</v>
          </cell>
          <cell r="X285">
            <v>0</v>
          </cell>
        </row>
        <row r="286">
          <cell r="B286" t="str">
            <v>Bulgaria Stroyinvest</v>
          </cell>
          <cell r="X286">
            <v>0</v>
          </cell>
        </row>
        <row r="287">
          <cell r="B287" t="str">
            <v>Plovdiv OOD</v>
          </cell>
          <cell r="X287">
            <v>0</v>
          </cell>
        </row>
        <row r="288">
          <cell r="B288" t="str">
            <v>VPF Metalurg</v>
          </cell>
          <cell r="X288">
            <v>0</v>
          </cell>
        </row>
        <row r="289">
          <cell r="B289" t="str">
            <v>DPF Stroitel</v>
          </cell>
          <cell r="X289">
            <v>0</v>
          </cell>
        </row>
        <row r="290">
          <cell r="B290" t="str">
            <v>Total:</v>
          </cell>
          <cell r="D290">
            <v>606</v>
          </cell>
          <cell r="E290">
            <v>0</v>
          </cell>
          <cell r="F290">
            <v>0</v>
          </cell>
          <cell r="G290">
            <v>0</v>
          </cell>
          <cell r="H290">
            <v>70390</v>
          </cell>
          <cell r="I290">
            <v>0</v>
          </cell>
          <cell r="J290">
            <v>15000</v>
          </cell>
          <cell r="K290">
            <v>5000</v>
          </cell>
          <cell r="L290">
            <v>7952</v>
          </cell>
          <cell r="M290">
            <v>4000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  <row r="346">
          <cell r="A346">
            <v>13</v>
          </cell>
          <cell r="B346" t="str">
            <v>Дял от капитала на дружеството</v>
          </cell>
          <cell r="I346" t="str">
            <v>В.3.</v>
          </cell>
        </row>
        <row r="347">
          <cell r="B347" t="str">
            <v>Share of the share capital in member of the group</v>
          </cell>
          <cell r="R347" t="str">
            <v>Q73</v>
          </cell>
        </row>
        <row r="348">
          <cell r="C348" t="str">
            <v>Ref.</v>
          </cell>
          <cell r="D348" t="str">
            <v>A91</v>
          </cell>
          <cell r="J348" t="str">
            <v>F85</v>
          </cell>
          <cell r="L348" t="str">
            <v>К77</v>
          </cell>
          <cell r="M348" t="str">
            <v>I82</v>
          </cell>
        </row>
        <row r="349">
          <cell r="C349" t="str">
            <v>Компания - притежател</v>
          </cell>
          <cell r="D349" t="str">
            <v>Allianz Bulgaria Holding</v>
          </cell>
          <cell r="E349" t="str">
            <v>ZPAD</v>
          </cell>
          <cell r="F349" t="str">
            <v>Allianz Bulgaria Zhivot</v>
          </cell>
          <cell r="G349" t="str">
            <v>ZAD Energia</v>
          </cell>
          <cell r="H349" t="str">
            <v>TB Bulgaria Invest AD</v>
          </cell>
          <cell r="I349" t="str">
            <v>Allianz Bulgaria VPF</v>
          </cell>
          <cell r="J349" t="str">
            <v>Energy Ins PF</v>
          </cell>
          <cell r="K349" t="str">
            <v>V Transport PF</v>
          </cell>
          <cell r="L349" t="str">
            <v>D&amp;D Cie</v>
          </cell>
          <cell r="M349" t="str">
            <v>Bulgaria Net</v>
          </cell>
          <cell r="N349" t="str">
            <v>Eurobroker</v>
          </cell>
          <cell r="O349" t="str">
            <v>Varna OOD</v>
          </cell>
          <cell r="P349" t="str">
            <v>Troyan OOD</v>
          </cell>
          <cell r="Q349" t="str">
            <v>Sofia OOD</v>
          </cell>
          <cell r="R349" t="str">
            <v>Dobrich OOD</v>
          </cell>
          <cell r="S349" t="str">
            <v>Haskovo OOD</v>
          </cell>
          <cell r="T349" t="str">
            <v>Bulgaria Stroyinvest</v>
          </cell>
          <cell r="U349" t="str">
            <v>Plovdiv OOD</v>
          </cell>
          <cell r="V349" t="str">
            <v>VPF Metalurg</v>
          </cell>
          <cell r="W349" t="str">
            <v>DPF Stroitel</v>
          </cell>
          <cell r="X349" t="str">
            <v>DPF Stroitel</v>
          </cell>
          <cell r="Y349" t="str">
            <v>Third parties</v>
          </cell>
          <cell r="AA349" t="str">
            <v>В абс. стойност:</v>
          </cell>
          <cell r="AB349" t="str">
            <v># shares</v>
          </cell>
        </row>
        <row r="350">
          <cell r="A350" t="str">
            <v>Ref.</v>
          </cell>
          <cell r="B350" t="str">
            <v>Притежавана компания</v>
          </cell>
        </row>
        <row r="351">
          <cell r="B351" t="str">
            <v>Allianz Bulgaria Holding</v>
          </cell>
          <cell r="L351">
            <v>9.1799285482299445E-2</v>
          </cell>
          <cell r="Z351">
            <v>9.1799285482299445E-2</v>
          </cell>
          <cell r="AA351">
            <v>1539500</v>
          </cell>
          <cell r="AB351">
            <v>3079000</v>
          </cell>
        </row>
        <row r="352">
          <cell r="B352" t="str">
            <v>ZPAD</v>
          </cell>
          <cell r="D352">
            <v>0.69550249584026624</v>
          </cell>
          <cell r="Z352">
            <v>0.69550249584026624</v>
          </cell>
          <cell r="AA352">
            <v>6010000</v>
          </cell>
          <cell r="AB352">
            <v>1202000</v>
          </cell>
        </row>
        <row r="353">
          <cell r="B353" t="str">
            <v>Allianz Bulgaria Zhivot</v>
          </cell>
          <cell r="D353">
            <v>0.8899960317460317</v>
          </cell>
          <cell r="Z353">
            <v>0.8899960317460317</v>
          </cell>
          <cell r="AA353">
            <v>2016000</v>
          </cell>
          <cell r="AB353">
            <v>240000</v>
          </cell>
        </row>
        <row r="354">
          <cell r="B354" t="str">
            <v>ZAD Energia</v>
          </cell>
          <cell r="D354">
            <v>0.5</v>
          </cell>
          <cell r="Z354">
            <v>0.5</v>
          </cell>
          <cell r="AA354">
            <v>3600000</v>
          </cell>
          <cell r="AB354">
            <v>1000000</v>
          </cell>
        </row>
        <row r="355">
          <cell r="B355" t="str">
            <v>TB Bulgaria Invest AD</v>
          </cell>
          <cell r="D355">
            <v>0.7926195652173913</v>
          </cell>
          <cell r="Z355">
            <v>0.7926195652173913</v>
          </cell>
          <cell r="AA355">
            <v>11500000</v>
          </cell>
          <cell r="AB355">
            <v>11500000</v>
          </cell>
        </row>
        <row r="356">
          <cell r="B356" t="str">
            <v>Allianz Bulgaria VPF</v>
          </cell>
          <cell r="D356">
            <v>0.99999499999999997</v>
          </cell>
          <cell r="M356">
            <v>1.0000000000000001E-5</v>
          </cell>
          <cell r="Y356">
            <v>0</v>
          </cell>
          <cell r="Z356">
            <v>1.000005</v>
          </cell>
          <cell r="AA356">
            <v>100000</v>
          </cell>
          <cell r="AB356" t="e">
            <v>#DIV/0!</v>
          </cell>
        </row>
        <row r="357">
          <cell r="A357" t="str">
            <v>F100</v>
          </cell>
          <cell r="B357" t="str">
            <v>Energy Ins PF</v>
          </cell>
          <cell r="D357">
            <v>0.4</v>
          </cell>
          <cell r="G357">
            <v>0.1</v>
          </cell>
          <cell r="M357">
            <v>0.05</v>
          </cell>
          <cell r="Y357">
            <v>0.45</v>
          </cell>
          <cell r="Z357">
            <v>1</v>
          </cell>
          <cell r="AA357">
            <v>100000</v>
          </cell>
          <cell r="AB357">
            <v>200000</v>
          </cell>
        </row>
        <row r="358">
          <cell r="B358" t="str">
            <v>V Transport PF</v>
          </cell>
          <cell r="D358">
            <v>0.99999000000000005</v>
          </cell>
          <cell r="M358">
            <v>1.0000000000000001E-5</v>
          </cell>
          <cell r="Z358">
            <v>1</v>
          </cell>
          <cell r="AA358">
            <v>100000</v>
          </cell>
          <cell r="AB358">
            <v>100000</v>
          </cell>
        </row>
        <row r="359">
          <cell r="B359" t="str">
            <v>D&amp;D Cie</v>
          </cell>
          <cell r="D359">
            <v>0.97732014877982398</v>
          </cell>
          <cell r="M359">
            <v>2.2226254195772477E-3</v>
          </cell>
          <cell r="Z359">
            <v>0.97954277419940128</v>
          </cell>
          <cell r="AA359">
            <v>2204600</v>
          </cell>
          <cell r="AB359">
            <v>2204600</v>
          </cell>
        </row>
        <row r="360">
          <cell r="B360" t="str">
            <v>Bulgaria Net</v>
          </cell>
          <cell r="D360">
            <v>0.76478999999999997</v>
          </cell>
          <cell r="J360">
            <v>7.2499999999999995E-2</v>
          </cell>
          <cell r="L360">
            <v>3.0000000000000001E-3</v>
          </cell>
          <cell r="Z360">
            <v>0.84028999999999998</v>
          </cell>
          <cell r="AA360">
            <v>100000</v>
          </cell>
          <cell r="AB360" t="e">
            <v>#DIV/0!</v>
          </cell>
        </row>
        <row r="361">
          <cell r="B361" t="str">
            <v>Eurobroker</v>
          </cell>
          <cell r="Z361">
            <v>0</v>
          </cell>
          <cell r="AB361" t="e">
            <v>#DIV/0!</v>
          </cell>
        </row>
        <row r="362">
          <cell r="B362" t="str">
            <v>Varna OOD</v>
          </cell>
          <cell r="D362">
            <v>0.51</v>
          </cell>
          <cell r="Z362">
            <v>0.51</v>
          </cell>
          <cell r="AA362">
            <v>5000</v>
          </cell>
          <cell r="AB362" t="e">
            <v>#DIV/0!</v>
          </cell>
        </row>
        <row r="363">
          <cell r="B363" t="str">
            <v>Troyan OOD</v>
          </cell>
          <cell r="D363">
            <v>0.5</v>
          </cell>
          <cell r="Z363">
            <v>0.5</v>
          </cell>
          <cell r="AA363">
            <v>5000</v>
          </cell>
          <cell r="AB363" t="e">
            <v>#DIV/0!</v>
          </cell>
        </row>
        <row r="364">
          <cell r="A364" t="str">
            <v>R72</v>
          </cell>
          <cell r="B364" t="str">
            <v>Sofia OOD</v>
          </cell>
          <cell r="D364">
            <v>0.6</v>
          </cell>
          <cell r="Z364">
            <v>0.6</v>
          </cell>
          <cell r="AA364">
            <v>5000</v>
          </cell>
          <cell r="AB364" t="e">
            <v>#DIV/0!</v>
          </cell>
        </row>
        <row r="365">
          <cell r="A365" t="str">
            <v>Q73</v>
          </cell>
          <cell r="B365" t="str">
            <v>Dobrich OOD</v>
          </cell>
          <cell r="D365">
            <v>0.68</v>
          </cell>
          <cell r="Y365">
            <v>0.32</v>
          </cell>
          <cell r="Z365">
            <v>1</v>
          </cell>
          <cell r="AA365">
            <v>5000</v>
          </cell>
          <cell r="AB365" t="e">
            <v>#DIV/0!</v>
          </cell>
        </row>
        <row r="366">
          <cell r="B366" t="str">
            <v>Haskovo OOD</v>
          </cell>
          <cell r="D366">
            <v>0.52500000000000002</v>
          </cell>
          <cell r="Z366">
            <v>0.52500000000000002</v>
          </cell>
          <cell r="AA366">
            <v>5000</v>
          </cell>
          <cell r="AB366" t="e">
            <v>#DIV/0!</v>
          </cell>
        </row>
        <row r="367">
          <cell r="B367" t="str">
            <v>Bulgaria Stroyinvest</v>
          </cell>
          <cell r="Z367">
            <v>0</v>
          </cell>
          <cell r="AB367" t="e">
            <v>#DIV/0!</v>
          </cell>
        </row>
        <row r="368">
          <cell r="B368" t="str">
            <v>Plovdiv OOD</v>
          </cell>
          <cell r="Z368">
            <v>0</v>
          </cell>
          <cell r="AB368" t="e">
            <v>#DIV/0!</v>
          </cell>
        </row>
        <row r="369">
          <cell r="B369" t="str">
            <v>VPF Metalurg</v>
          </cell>
          <cell r="Z369">
            <v>0</v>
          </cell>
          <cell r="AB369" t="e">
            <v>#DIV/0!</v>
          </cell>
        </row>
        <row r="370">
          <cell r="B370" t="str">
            <v>DPF Stroitel</v>
          </cell>
          <cell r="Z370">
            <v>0</v>
          </cell>
          <cell r="AA370">
            <v>5000</v>
          </cell>
          <cell r="AB370" t="e">
            <v>#DIV/0!</v>
          </cell>
        </row>
        <row r="371">
          <cell r="B371" t="str">
            <v>Bourgas OOD</v>
          </cell>
          <cell r="M371">
            <v>0.7</v>
          </cell>
          <cell r="Y371">
            <v>0.3</v>
          </cell>
          <cell r="Z371">
            <v>1</v>
          </cell>
          <cell r="AA371">
            <v>5000</v>
          </cell>
          <cell r="AB371">
            <v>500</v>
          </cell>
        </row>
        <row r="372">
          <cell r="B372" t="str">
            <v>Third parties</v>
          </cell>
          <cell r="Z372">
            <v>0</v>
          </cell>
        </row>
        <row r="374">
          <cell r="A374">
            <v>14</v>
          </cell>
          <cell r="B374" t="str">
            <v>Вземания / задължения за дивиденти</v>
          </cell>
          <cell r="I374" t="str">
            <v>В.4. / B.5.</v>
          </cell>
        </row>
        <row r="375">
          <cell r="B375" t="str">
            <v>Dividends receivable / payable</v>
          </cell>
          <cell r="I375" t="str">
            <v>В.4. / B.5.</v>
          </cell>
        </row>
        <row r="376">
          <cell r="D376" t="str">
            <v>A92</v>
          </cell>
        </row>
        <row r="377">
          <cell r="C377" t="str">
            <v>Вземания на</v>
          </cell>
          <cell r="D377" t="str">
            <v>Allianz Bulgaria Holding</v>
          </cell>
          <cell r="E377" t="str">
            <v>ZPAD</v>
          </cell>
          <cell r="F377" t="str">
            <v>Allianz Bulgaria Zhivot</v>
          </cell>
          <cell r="G377" t="str">
            <v>ZAD Energia</v>
          </cell>
          <cell r="H377" t="str">
            <v>TB Bulgaria Invest AD</v>
          </cell>
          <cell r="I377" t="str">
            <v>Allianz Bulgaria VPF</v>
          </cell>
          <cell r="J377" t="str">
            <v>Energy Ins PF</v>
          </cell>
          <cell r="K377" t="str">
            <v>V Transport PF</v>
          </cell>
          <cell r="L377" t="str">
            <v>D&amp;D Cie</v>
          </cell>
          <cell r="M377" t="str">
            <v>Bulgaria Net</v>
          </cell>
          <cell r="N377" t="str">
            <v>Eurobroker</v>
          </cell>
          <cell r="O377" t="str">
            <v>Varna OOD</v>
          </cell>
          <cell r="P377" t="str">
            <v>Troyan OOD</v>
          </cell>
          <cell r="Q377" t="str">
            <v>Sofia OOD</v>
          </cell>
          <cell r="R377" t="str">
            <v>Dobrich OOD</v>
          </cell>
          <cell r="S377" t="str">
            <v>Haskovo OOD</v>
          </cell>
          <cell r="T377" t="str">
            <v>Bulgaria Stroyinvest</v>
          </cell>
          <cell r="U377" t="str">
            <v>Plovdiv OOD</v>
          </cell>
          <cell r="V377" t="str">
            <v>VPF Metalurg</v>
          </cell>
          <cell r="W377" t="str">
            <v>ALLIANZ GERMANY</v>
          </cell>
        </row>
        <row r="378">
          <cell r="A378" t="str">
            <v>Ref.</v>
          </cell>
          <cell r="B378" t="str">
            <v>Задължения от</v>
          </cell>
        </row>
        <row r="379">
          <cell r="B379" t="str">
            <v>Allianz Bulgaria Holding</v>
          </cell>
          <cell r="X379">
            <v>0</v>
          </cell>
        </row>
        <row r="380">
          <cell r="B380" t="str">
            <v>ZPAD</v>
          </cell>
          <cell r="X380">
            <v>0</v>
          </cell>
        </row>
        <row r="381">
          <cell r="B381" t="str">
            <v>Allianz Bulgaria Zhivot</v>
          </cell>
          <cell r="X381">
            <v>0</v>
          </cell>
        </row>
        <row r="382">
          <cell r="B382" t="str">
            <v>ZAD Energia</v>
          </cell>
          <cell r="D382">
            <v>1976</v>
          </cell>
          <cell r="X382">
            <v>1976</v>
          </cell>
        </row>
        <row r="383">
          <cell r="B383" t="str">
            <v>TB Bulgaria Invest AD</v>
          </cell>
          <cell r="X383">
            <v>0</v>
          </cell>
        </row>
        <row r="384">
          <cell r="B384" t="str">
            <v>Allianz Bulgaria VPF</v>
          </cell>
          <cell r="X384">
            <v>0</v>
          </cell>
        </row>
        <row r="385">
          <cell r="B385" t="str">
            <v>Energy Ins PF</v>
          </cell>
          <cell r="X385">
            <v>0</v>
          </cell>
        </row>
        <row r="386">
          <cell r="B386" t="str">
            <v>V Transport PF</v>
          </cell>
          <cell r="X386">
            <v>0</v>
          </cell>
        </row>
        <row r="387">
          <cell r="B387" t="str">
            <v>D&amp;D Cie</v>
          </cell>
          <cell r="D387">
            <v>21199</v>
          </cell>
          <cell r="X387">
            <v>21199</v>
          </cell>
        </row>
        <row r="388">
          <cell r="B388" t="str">
            <v>Bulgaria Net</v>
          </cell>
          <cell r="X388">
            <v>0</v>
          </cell>
        </row>
        <row r="389">
          <cell r="B389" t="str">
            <v>Eurobroker</v>
          </cell>
          <cell r="X389">
            <v>0</v>
          </cell>
        </row>
        <row r="390">
          <cell r="B390" t="str">
            <v>Varna OOD</v>
          </cell>
          <cell r="X390">
            <v>0</v>
          </cell>
        </row>
        <row r="391">
          <cell r="B391" t="str">
            <v>Troyan OOD</v>
          </cell>
          <cell r="X391">
            <v>0</v>
          </cell>
        </row>
        <row r="392">
          <cell r="B392" t="str">
            <v>Sofia OOD</v>
          </cell>
          <cell r="X392">
            <v>0</v>
          </cell>
        </row>
        <row r="393">
          <cell r="B393" t="str">
            <v>Dobrich OOD</v>
          </cell>
          <cell r="X393">
            <v>0</v>
          </cell>
        </row>
        <row r="394">
          <cell r="B394" t="str">
            <v>Haskovo OOD</v>
          </cell>
          <cell r="X394">
            <v>0</v>
          </cell>
        </row>
        <row r="395">
          <cell r="B395" t="str">
            <v>Bulgaria Stroyinvest</v>
          </cell>
          <cell r="X395">
            <v>0</v>
          </cell>
        </row>
        <row r="396">
          <cell r="B396" t="str">
            <v>Plovdiv OOD</v>
          </cell>
          <cell r="X396">
            <v>0</v>
          </cell>
        </row>
        <row r="397">
          <cell r="B397" t="str">
            <v>VPF Metalurg</v>
          </cell>
          <cell r="X397">
            <v>0</v>
          </cell>
        </row>
        <row r="398">
          <cell r="B398" t="str">
            <v>ALLIANZ GERMANY</v>
          </cell>
          <cell r="D398">
            <v>25972</v>
          </cell>
          <cell r="X398">
            <v>25972</v>
          </cell>
        </row>
        <row r="506">
          <cell r="A506">
            <v>19</v>
          </cell>
          <cell r="B506" t="str">
            <v>Вземания / задължения от други дейности</v>
          </cell>
          <cell r="I506" t="str">
            <v>В.10.</v>
          </cell>
        </row>
        <row r="507">
          <cell r="B507" t="str">
            <v>Receivables / payables from other operations</v>
          </cell>
        </row>
        <row r="508">
          <cell r="J508" t="str">
            <v>F92</v>
          </cell>
          <cell r="K508" t="str">
            <v>H93</v>
          </cell>
          <cell r="M508" t="str">
            <v>I83</v>
          </cell>
        </row>
        <row r="509">
          <cell r="C509" t="str">
            <v xml:space="preserve">Вземания на </v>
          </cell>
          <cell r="D509" t="str">
            <v>Allianz Bulgaria Holding</v>
          </cell>
          <cell r="E509" t="str">
            <v>ZPAD</v>
          </cell>
          <cell r="F509" t="str">
            <v>Allianz Bulgaria Zhivot</v>
          </cell>
          <cell r="G509" t="str">
            <v>ZAD Energia</v>
          </cell>
          <cell r="H509" t="str">
            <v>TB Bulgaria Invest AD</v>
          </cell>
          <cell r="I509" t="str">
            <v>Allianz Bulgaria VPF</v>
          </cell>
          <cell r="J509" t="str">
            <v>Energy Ins PF</v>
          </cell>
          <cell r="K509" t="str">
            <v>V Transport PF</v>
          </cell>
          <cell r="L509" t="str">
            <v>D&amp;D Cie</v>
          </cell>
          <cell r="M509" t="str">
            <v>Bulgaria Net</v>
          </cell>
          <cell r="N509" t="str">
            <v>Eurobroker</v>
          </cell>
          <cell r="O509" t="str">
            <v>Varna OOD</v>
          </cell>
          <cell r="P509" t="str">
            <v>Troyan OOD</v>
          </cell>
          <cell r="Q509" t="str">
            <v>Sofia OOD</v>
          </cell>
          <cell r="R509" t="str">
            <v>Dobrich OOD</v>
          </cell>
          <cell r="S509" t="str">
            <v>Haskovo OOD</v>
          </cell>
          <cell r="T509" t="str">
            <v>Bulgaria Stroyinvest</v>
          </cell>
          <cell r="U509" t="str">
            <v>Plovdiv OOD</v>
          </cell>
          <cell r="V509" t="str">
            <v>VPF Metalurg</v>
          </cell>
          <cell r="W509" t="str">
            <v>VPF Stroitel</v>
          </cell>
        </row>
        <row r="510">
          <cell r="A510" t="str">
            <v>Ref.</v>
          </cell>
          <cell r="B510" t="str">
            <v>Задължения на</v>
          </cell>
        </row>
        <row r="511">
          <cell r="B511" t="str">
            <v>Allianz Bulgaria Holding</v>
          </cell>
          <cell r="X511">
            <v>0</v>
          </cell>
        </row>
        <row r="512">
          <cell r="B512" t="str">
            <v>ZPAD</v>
          </cell>
          <cell r="X512">
            <v>0</v>
          </cell>
        </row>
        <row r="513">
          <cell r="B513" t="str">
            <v>Allianz Bulgaria Zhivot</v>
          </cell>
          <cell r="X513">
            <v>0</v>
          </cell>
        </row>
        <row r="514">
          <cell r="B514" t="str">
            <v>ZAD Energia</v>
          </cell>
          <cell r="M514">
            <v>93000</v>
          </cell>
          <cell r="X514">
            <v>93000</v>
          </cell>
        </row>
        <row r="515">
          <cell r="B515" t="str">
            <v>TB Bulgaria Invest AD</v>
          </cell>
          <cell r="J515">
            <v>29000</v>
          </cell>
          <cell r="K515">
            <v>123000</v>
          </cell>
          <cell r="X515">
            <v>152000</v>
          </cell>
        </row>
        <row r="516">
          <cell r="B516" t="str">
            <v>Allianz Bulgaria VPF</v>
          </cell>
          <cell r="J516">
            <v>44000</v>
          </cell>
          <cell r="X516">
            <v>44000</v>
          </cell>
        </row>
        <row r="517">
          <cell r="A517" t="str">
            <v>F92</v>
          </cell>
          <cell r="B517" t="str">
            <v>Energy Ins PF</v>
          </cell>
          <cell r="O517">
            <v>1000</v>
          </cell>
          <cell r="X517">
            <v>1000</v>
          </cell>
        </row>
        <row r="518">
          <cell r="A518" t="str">
            <v>H93</v>
          </cell>
          <cell r="B518" t="str">
            <v>V Transport PF</v>
          </cell>
          <cell r="I518">
            <v>5000</v>
          </cell>
          <cell r="X518">
            <v>5000</v>
          </cell>
        </row>
        <row r="519">
          <cell r="A519" t="str">
            <v>K83</v>
          </cell>
          <cell r="B519" t="str">
            <v>D&amp;D Cie</v>
          </cell>
          <cell r="I519">
            <v>72929</v>
          </cell>
          <cell r="X519">
            <v>72929</v>
          </cell>
        </row>
        <row r="520">
          <cell r="A520" t="str">
            <v>I83</v>
          </cell>
          <cell r="B520" t="str">
            <v>Bulgaria Net</v>
          </cell>
          <cell r="I520">
            <v>2000</v>
          </cell>
          <cell r="X520">
            <v>2000</v>
          </cell>
        </row>
        <row r="521">
          <cell r="B521" t="str">
            <v>Eurobroker</v>
          </cell>
          <cell r="X521">
            <v>0</v>
          </cell>
        </row>
        <row r="522">
          <cell r="B522" t="str">
            <v>Varna OOD</v>
          </cell>
          <cell r="X522">
            <v>0</v>
          </cell>
        </row>
        <row r="523">
          <cell r="B523" t="str">
            <v>Troyan OOD</v>
          </cell>
          <cell r="X523">
            <v>0</v>
          </cell>
        </row>
        <row r="524">
          <cell r="B524" t="str">
            <v>Sofia OOD</v>
          </cell>
          <cell r="X524">
            <v>0</v>
          </cell>
        </row>
        <row r="525">
          <cell r="A525" t="str">
            <v>Q80</v>
          </cell>
          <cell r="B525" t="str">
            <v>Dobrich OOD</v>
          </cell>
          <cell r="E525">
            <v>84152</v>
          </cell>
          <cell r="F525">
            <v>4373</v>
          </cell>
          <cell r="I525">
            <v>289</v>
          </cell>
          <cell r="J525">
            <v>4318</v>
          </cell>
          <cell r="K525">
            <v>63</v>
          </cell>
          <cell r="W525">
            <v>1</v>
          </cell>
          <cell r="X525">
            <v>93196</v>
          </cell>
        </row>
        <row r="526">
          <cell r="B526" t="str">
            <v>Haskovo OOD</v>
          </cell>
          <cell r="X526">
            <v>0</v>
          </cell>
        </row>
        <row r="527">
          <cell r="B527" t="str">
            <v>Bulgaria Stroyinvest</v>
          </cell>
          <cell r="X527">
            <v>0</v>
          </cell>
        </row>
        <row r="528">
          <cell r="B528" t="str">
            <v>Plovdiv OOD</v>
          </cell>
          <cell r="X528">
            <v>0</v>
          </cell>
        </row>
        <row r="529">
          <cell r="B529" t="str">
            <v>VPF Metalurg</v>
          </cell>
          <cell r="X529">
            <v>0</v>
          </cell>
        </row>
        <row r="530">
          <cell r="B530" t="str">
            <v>DPF Stroitel</v>
          </cell>
          <cell r="X530">
            <v>0</v>
          </cell>
        </row>
        <row r="531">
          <cell r="B531" t="str">
            <v>Total:</v>
          </cell>
          <cell r="D531">
            <v>0</v>
          </cell>
          <cell r="E531">
            <v>84152</v>
          </cell>
          <cell r="F531">
            <v>4373</v>
          </cell>
          <cell r="G531">
            <v>0</v>
          </cell>
          <cell r="H531">
            <v>0</v>
          </cell>
          <cell r="I531">
            <v>80218</v>
          </cell>
          <cell r="J531">
            <v>77318</v>
          </cell>
          <cell r="K531">
            <v>123063</v>
          </cell>
          <cell r="L531">
            <v>0</v>
          </cell>
          <cell r="M531">
            <v>93000</v>
          </cell>
          <cell r="N531">
            <v>0</v>
          </cell>
          <cell r="O531">
            <v>1000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1</v>
          </cell>
        </row>
        <row r="533">
          <cell r="A533">
            <v>20</v>
          </cell>
          <cell r="B533" t="str">
            <v>Банкови салда с ТБ България Инвест АД</v>
          </cell>
          <cell r="I533" t="str">
            <v>В.13.</v>
          </cell>
        </row>
        <row r="534">
          <cell r="B534" t="str">
            <v>Bank balances with TB Bulgaria Invest</v>
          </cell>
          <cell r="I534" t="str">
            <v>В.13.</v>
          </cell>
        </row>
        <row r="536">
          <cell r="C536" t="str">
            <v>Привлечени средства от</v>
          </cell>
          <cell r="D536" t="str">
            <v>Allianz Bulgaria Holding</v>
          </cell>
          <cell r="E536" t="str">
            <v>ZPAD</v>
          </cell>
          <cell r="F536" t="str">
            <v>Allianz Bulgaria Zhivot</v>
          </cell>
          <cell r="G536" t="str">
            <v>ZAD Energia</v>
          </cell>
          <cell r="H536" t="str">
            <v>TB Bulgaria Invest AD</v>
          </cell>
          <cell r="I536" t="str">
            <v>Allianz Bulgaria VPF</v>
          </cell>
          <cell r="J536" t="str">
            <v>Energy Ins PF</v>
          </cell>
          <cell r="K536" t="str">
            <v>V Transport PF</v>
          </cell>
          <cell r="L536" t="str">
            <v>D&amp;D Cie</v>
          </cell>
          <cell r="M536" t="str">
            <v>Bulgaria Net</v>
          </cell>
          <cell r="N536" t="str">
            <v>Eurobroker</v>
          </cell>
          <cell r="O536" t="str">
            <v>Varna OOD</v>
          </cell>
          <cell r="P536" t="str">
            <v>Troyan OOD</v>
          </cell>
          <cell r="Q536" t="str">
            <v>Sofia OOD</v>
          </cell>
          <cell r="R536" t="str">
            <v>Dobrich OOD</v>
          </cell>
          <cell r="S536" t="str">
            <v>Haskovo OOD</v>
          </cell>
          <cell r="T536" t="str">
            <v>Bulgaria Stroyinvest</v>
          </cell>
          <cell r="U536" t="str">
            <v>Plovdiv OOD</v>
          </cell>
          <cell r="V536" t="str">
            <v>VPF Metalurg</v>
          </cell>
          <cell r="W536" t="str">
            <v>DPF Stroitel</v>
          </cell>
        </row>
        <row r="537">
          <cell r="A537" t="str">
            <v>Ref.</v>
          </cell>
          <cell r="B537" t="str">
            <v>Банкови салда на</v>
          </cell>
        </row>
        <row r="538">
          <cell r="A538" t="str">
            <v>A93</v>
          </cell>
          <cell r="B538" t="str">
            <v>Allianz Bulgaria Holding</v>
          </cell>
          <cell r="H538">
            <v>64743</v>
          </cell>
          <cell r="X538">
            <v>64743</v>
          </cell>
        </row>
        <row r="539">
          <cell r="B539" t="str">
            <v>ZPAD</v>
          </cell>
          <cell r="X539">
            <v>0</v>
          </cell>
        </row>
        <row r="540">
          <cell r="B540" t="str">
            <v>Allianz Bulgaria Zhivot</v>
          </cell>
          <cell r="X540">
            <v>0</v>
          </cell>
        </row>
        <row r="541">
          <cell r="B541" t="str">
            <v>ZAD Energia</v>
          </cell>
          <cell r="X541">
            <v>0</v>
          </cell>
        </row>
        <row r="542">
          <cell r="B542" t="str">
            <v>TB Bulgaria Invest AD</v>
          </cell>
          <cell r="X542">
            <v>0</v>
          </cell>
        </row>
        <row r="543">
          <cell r="B543" t="str">
            <v>Allianz Bulgaria VPF</v>
          </cell>
          <cell r="X543">
            <v>0</v>
          </cell>
        </row>
        <row r="544">
          <cell r="A544" t="str">
            <v>F95</v>
          </cell>
          <cell r="B544" t="str">
            <v>Energy Ins PF</v>
          </cell>
          <cell r="H544">
            <v>7161082</v>
          </cell>
          <cell r="X544">
            <v>7161082</v>
          </cell>
        </row>
        <row r="545">
          <cell r="A545" t="str">
            <v>H96</v>
          </cell>
          <cell r="B545" t="str">
            <v>V Transport PF</v>
          </cell>
          <cell r="H545">
            <v>719074</v>
          </cell>
          <cell r="X545">
            <v>719074</v>
          </cell>
        </row>
        <row r="546">
          <cell r="A546" t="str">
            <v>K84</v>
          </cell>
          <cell r="B546" t="str">
            <v>D&amp;D Cie</v>
          </cell>
          <cell r="H546">
            <v>29089</v>
          </cell>
          <cell r="X546">
            <v>29089</v>
          </cell>
        </row>
        <row r="547">
          <cell r="A547" t="str">
            <v>I84</v>
          </cell>
          <cell r="B547" t="str">
            <v>Bulgaria Net</v>
          </cell>
          <cell r="H547">
            <v>294232</v>
          </cell>
          <cell r="X547">
            <v>294232</v>
          </cell>
        </row>
        <row r="548">
          <cell r="B548" t="str">
            <v>Eurobroker</v>
          </cell>
          <cell r="X548">
            <v>0</v>
          </cell>
        </row>
        <row r="549">
          <cell r="B549" t="str">
            <v>Varna OOD</v>
          </cell>
          <cell r="X549">
            <v>0</v>
          </cell>
        </row>
        <row r="550">
          <cell r="B550" t="str">
            <v>Troyan OOD</v>
          </cell>
          <cell r="X550">
            <v>0</v>
          </cell>
        </row>
        <row r="551">
          <cell r="A551" t="str">
            <v>R73</v>
          </cell>
          <cell r="B551" t="str">
            <v>Sofia OOD</v>
          </cell>
          <cell r="H551">
            <v>82838</v>
          </cell>
          <cell r="X551">
            <v>82838</v>
          </cell>
        </row>
        <row r="552">
          <cell r="B552" t="str">
            <v>Dobrich OOD</v>
          </cell>
          <cell r="X552">
            <v>0</v>
          </cell>
        </row>
        <row r="553">
          <cell r="B553" t="str">
            <v>Haskovo OOD</v>
          </cell>
          <cell r="X553">
            <v>0</v>
          </cell>
        </row>
        <row r="554">
          <cell r="B554" t="str">
            <v>Bulgaria Stroyinvest</v>
          </cell>
          <cell r="X554">
            <v>0</v>
          </cell>
        </row>
        <row r="555">
          <cell r="B555" t="str">
            <v>Plovdiv OOD</v>
          </cell>
          <cell r="X555">
            <v>0</v>
          </cell>
        </row>
        <row r="556">
          <cell r="B556" t="str">
            <v>VPF Metalurg</v>
          </cell>
          <cell r="X556">
            <v>0</v>
          </cell>
        </row>
        <row r="557">
          <cell r="B557" t="str">
            <v>DPF Stroitel</v>
          </cell>
          <cell r="X557">
            <v>0</v>
          </cell>
        </row>
        <row r="558">
          <cell r="B558" t="str">
            <v>Total: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8351058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</row>
        <row r="560">
          <cell r="A560">
            <v>21</v>
          </cell>
          <cell r="B560" t="str">
            <v>Положителни / отрицателни курсови разлики от валута в ТБ България Инвест АД</v>
          </cell>
          <cell r="I560" t="str">
            <v>В.14.</v>
          </cell>
        </row>
        <row r="561">
          <cell r="B561" t="str">
            <v>Positive / negative currency exchange differences with TB Bulgaria Invest AD</v>
          </cell>
          <cell r="I561" t="str">
            <v>В.14.</v>
          </cell>
        </row>
        <row r="562">
          <cell r="M562" t="str">
            <v>I85</v>
          </cell>
        </row>
        <row r="563">
          <cell r="C563" t="str">
            <v>Нетни разходи за</v>
          </cell>
          <cell r="D563" t="str">
            <v>Allianz Bulgaria Holding</v>
          </cell>
          <cell r="E563" t="str">
            <v>ZPAD</v>
          </cell>
          <cell r="F563" t="str">
            <v>Allianz Bulgaria Zhivot</v>
          </cell>
          <cell r="G563" t="str">
            <v>ZAD Energia</v>
          </cell>
          <cell r="H563" t="str">
            <v>TB Bulgaria Invest AD</v>
          </cell>
          <cell r="I563" t="str">
            <v>Allianz Bulgaria VPF</v>
          </cell>
          <cell r="J563" t="str">
            <v>Energy Ins PF</v>
          </cell>
          <cell r="K563" t="str">
            <v>V Transport PF</v>
          </cell>
          <cell r="L563" t="str">
            <v>D&amp;D Cie</v>
          </cell>
          <cell r="M563" t="str">
            <v>Bulgaria Net</v>
          </cell>
          <cell r="N563" t="str">
            <v>Eurobroker</v>
          </cell>
          <cell r="O563" t="str">
            <v>Varna OOD</v>
          </cell>
          <cell r="P563" t="str">
            <v>Troyan OOD</v>
          </cell>
          <cell r="Q563" t="str">
            <v>Sofia OOD</v>
          </cell>
          <cell r="R563" t="str">
            <v>Dobrich OOD</v>
          </cell>
          <cell r="S563" t="str">
            <v>Haskovo OOD</v>
          </cell>
          <cell r="T563" t="str">
            <v>Bulgaria Stroyinvest</v>
          </cell>
          <cell r="U563" t="str">
            <v>Plovdiv OOD</v>
          </cell>
          <cell r="V563" t="str">
            <v>VPF Metalurg</v>
          </cell>
          <cell r="W563" t="str">
            <v>DPF Stroitel</v>
          </cell>
        </row>
        <row r="564">
          <cell r="A564" t="str">
            <v>Ref.</v>
          </cell>
          <cell r="B564" t="str">
            <v>Нетни приходи за</v>
          </cell>
        </row>
        <row r="565">
          <cell r="A565" t="str">
            <v>А94</v>
          </cell>
          <cell r="B565" t="str">
            <v>Allianz Bulgaria Holding</v>
          </cell>
          <cell r="H565">
            <v>-37</v>
          </cell>
          <cell r="K565">
            <v>-9908</v>
          </cell>
          <cell r="X565">
            <v>-9945</v>
          </cell>
        </row>
        <row r="566">
          <cell r="B566" t="str">
            <v>ZPAD</v>
          </cell>
          <cell r="X566">
            <v>0</v>
          </cell>
        </row>
        <row r="567">
          <cell r="B567" t="str">
            <v>Allianz Bulgaria Zhivot</v>
          </cell>
          <cell r="X567">
            <v>0</v>
          </cell>
        </row>
        <row r="568">
          <cell r="B568" t="str">
            <v>ZAD Energia</v>
          </cell>
          <cell r="X568">
            <v>0</v>
          </cell>
        </row>
        <row r="569">
          <cell r="B569" t="str">
            <v>TB Bulgaria Invest AD</v>
          </cell>
          <cell r="X569">
            <v>0</v>
          </cell>
        </row>
        <row r="570">
          <cell r="B570" t="str">
            <v>Allianz Bulgaria VPF</v>
          </cell>
          <cell r="X570">
            <v>0</v>
          </cell>
        </row>
        <row r="571">
          <cell r="B571" t="str">
            <v>Energy Ins PF</v>
          </cell>
          <cell r="X571">
            <v>0</v>
          </cell>
        </row>
        <row r="572">
          <cell r="A572" t="str">
            <v>H97</v>
          </cell>
          <cell r="B572" t="str">
            <v>V Transport PF</v>
          </cell>
          <cell r="H572">
            <v>-328</v>
          </cell>
          <cell r="X572">
            <v>-328</v>
          </cell>
        </row>
        <row r="573">
          <cell r="B573" t="str">
            <v>D&amp;D Cie</v>
          </cell>
          <cell r="X573">
            <v>0</v>
          </cell>
        </row>
        <row r="574">
          <cell r="A574" t="str">
            <v>I85</v>
          </cell>
          <cell r="B574" t="str">
            <v>Bulgaria Net</v>
          </cell>
          <cell r="H574">
            <v>-2952</v>
          </cell>
          <cell r="X574">
            <v>-2952</v>
          </cell>
        </row>
        <row r="575">
          <cell r="B575" t="str">
            <v>Eurobroker</v>
          </cell>
          <cell r="X575">
            <v>0</v>
          </cell>
        </row>
        <row r="576">
          <cell r="B576" t="str">
            <v>Varna OOD</v>
          </cell>
          <cell r="X576">
            <v>0</v>
          </cell>
        </row>
        <row r="577">
          <cell r="B577" t="str">
            <v>Troyan OOD</v>
          </cell>
          <cell r="X577">
            <v>0</v>
          </cell>
        </row>
        <row r="578">
          <cell r="B578" t="str">
            <v>Sofia OOD</v>
          </cell>
          <cell r="X578">
            <v>0</v>
          </cell>
        </row>
        <row r="579">
          <cell r="B579" t="str">
            <v>Dobrich OOD</v>
          </cell>
          <cell r="X579">
            <v>0</v>
          </cell>
        </row>
        <row r="580">
          <cell r="B580" t="str">
            <v>Haskovo OOD</v>
          </cell>
          <cell r="X580">
            <v>0</v>
          </cell>
        </row>
        <row r="581">
          <cell r="B581" t="str">
            <v>Bulgaria Stroyinvest</v>
          </cell>
          <cell r="X581">
            <v>0</v>
          </cell>
        </row>
        <row r="582">
          <cell r="B582" t="str">
            <v>Plovdiv OOD</v>
          </cell>
          <cell r="X582">
            <v>0</v>
          </cell>
        </row>
        <row r="583">
          <cell r="B583" t="str">
            <v>VPF Metalurg</v>
          </cell>
          <cell r="X583">
            <v>0</v>
          </cell>
        </row>
        <row r="584">
          <cell r="B584" t="str">
            <v>DPF Stroitel</v>
          </cell>
          <cell r="X584">
            <v>0</v>
          </cell>
        </row>
        <row r="585">
          <cell r="B585" t="str">
            <v>Total: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-3317</v>
          </cell>
          <cell r="I585">
            <v>0</v>
          </cell>
          <cell r="J585">
            <v>0</v>
          </cell>
          <cell r="K585">
            <v>-9908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</row>
        <row r="587">
          <cell r="A587">
            <v>22</v>
          </cell>
          <cell r="B587" t="str">
            <v>Печалби/загуби от продажби на ценни книжа в ТБ България Инвест АД</v>
          </cell>
          <cell r="I587" t="str">
            <v>В.15.</v>
          </cell>
        </row>
        <row r="588">
          <cell r="B588" t="str">
            <v>Gains/losses from sales of securities held at TB Bulgaria Invest AD</v>
          </cell>
          <cell r="I588" t="str">
            <v>В.15.</v>
          </cell>
        </row>
        <row r="590">
          <cell r="C590" t="str">
            <v>Нетни разходи за</v>
          </cell>
          <cell r="D590" t="str">
            <v>Allianz Bulgaria Holding</v>
          </cell>
          <cell r="E590" t="str">
            <v>ZPAD</v>
          </cell>
          <cell r="F590" t="str">
            <v>Allianz Bulgaria Zhivot</v>
          </cell>
          <cell r="G590" t="str">
            <v>ZAD Energia</v>
          </cell>
          <cell r="H590" t="str">
            <v>TB Bulgaria Invest AD</v>
          </cell>
          <cell r="I590" t="str">
            <v>Allianz Bulgaria VPF</v>
          </cell>
          <cell r="J590" t="str">
            <v>Energy Ins PF</v>
          </cell>
          <cell r="K590" t="str">
            <v>V Transport PF</v>
          </cell>
          <cell r="L590" t="str">
            <v>D&amp;D Cie</v>
          </cell>
          <cell r="M590" t="str">
            <v>Bulgaria Net</v>
          </cell>
          <cell r="N590" t="str">
            <v>Eurobroker</v>
          </cell>
          <cell r="O590" t="str">
            <v>Varna OOD</v>
          </cell>
          <cell r="P590" t="str">
            <v>Troyan OOD</v>
          </cell>
          <cell r="Q590" t="str">
            <v>Sofia OOD</v>
          </cell>
          <cell r="R590" t="str">
            <v>Dobrich OOD</v>
          </cell>
          <cell r="S590" t="str">
            <v>Haskovo OOD</v>
          </cell>
          <cell r="T590" t="str">
            <v>Bulgaria Stroyinvest</v>
          </cell>
          <cell r="U590" t="str">
            <v>Plovdiv OOD</v>
          </cell>
          <cell r="V590" t="str">
            <v>VPF Metalurg</v>
          </cell>
          <cell r="W590" t="str">
            <v>DPF Stroitel</v>
          </cell>
        </row>
        <row r="591">
          <cell r="A591" t="str">
            <v>Ref.</v>
          </cell>
          <cell r="B591" t="str">
            <v>Нетни приходи за</v>
          </cell>
        </row>
        <row r="592">
          <cell r="A592" t="str">
            <v>А95</v>
          </cell>
          <cell r="B592" t="str">
            <v>Allianz Bulgaria Holding</v>
          </cell>
          <cell r="H592">
            <v>3814</v>
          </cell>
          <cell r="X592">
            <v>3814</v>
          </cell>
        </row>
        <row r="593">
          <cell r="B593" t="str">
            <v>ZPAD</v>
          </cell>
          <cell r="X593">
            <v>0</v>
          </cell>
        </row>
        <row r="594">
          <cell r="B594" t="str">
            <v>Allianz Bulgaria Zhivot</v>
          </cell>
          <cell r="X594">
            <v>0</v>
          </cell>
        </row>
        <row r="595">
          <cell r="B595" t="str">
            <v>ZAD Energia</v>
          </cell>
          <cell r="X595">
            <v>0</v>
          </cell>
        </row>
        <row r="596">
          <cell r="B596" t="str">
            <v>TB Bulgaria Invest AD</v>
          </cell>
          <cell r="X596">
            <v>0</v>
          </cell>
        </row>
        <row r="597">
          <cell r="B597" t="str">
            <v>Allianz Bulgaria VPF</v>
          </cell>
          <cell r="X597">
            <v>0</v>
          </cell>
        </row>
        <row r="598">
          <cell r="A598" t="str">
            <v>F97</v>
          </cell>
          <cell r="B598" t="str">
            <v>Energy Ins PF</v>
          </cell>
          <cell r="H598">
            <v>50750</v>
          </cell>
          <cell r="X598">
            <v>50750</v>
          </cell>
        </row>
        <row r="599">
          <cell r="A599" t="str">
            <v>H98</v>
          </cell>
          <cell r="B599" t="str">
            <v>V Transport PF</v>
          </cell>
          <cell r="H599">
            <v>1209</v>
          </cell>
          <cell r="X599">
            <v>1209</v>
          </cell>
        </row>
        <row r="600">
          <cell r="A600" t="str">
            <v>K86</v>
          </cell>
          <cell r="B600" t="str">
            <v>D&amp;D Cie</v>
          </cell>
          <cell r="H600">
            <v>2295453</v>
          </cell>
          <cell r="X600">
            <v>2295453</v>
          </cell>
        </row>
        <row r="601">
          <cell r="B601" t="str">
            <v>Bulgaria Net</v>
          </cell>
          <cell r="X601">
            <v>0</v>
          </cell>
        </row>
        <row r="602">
          <cell r="B602" t="str">
            <v>Eurobroker</v>
          </cell>
          <cell r="X602">
            <v>0</v>
          </cell>
        </row>
        <row r="603">
          <cell r="B603" t="str">
            <v>Varna OOD</v>
          </cell>
          <cell r="X603">
            <v>0</v>
          </cell>
        </row>
        <row r="604">
          <cell r="B604" t="str">
            <v>Troyan OOD</v>
          </cell>
          <cell r="X604">
            <v>0</v>
          </cell>
        </row>
        <row r="605">
          <cell r="B605" t="str">
            <v>Sofia OOD</v>
          </cell>
          <cell r="X605">
            <v>0</v>
          </cell>
        </row>
        <row r="606">
          <cell r="B606" t="str">
            <v>Dobrich OOD</v>
          </cell>
          <cell r="X606">
            <v>0</v>
          </cell>
        </row>
        <row r="607">
          <cell r="B607" t="str">
            <v>Haskovo OOD</v>
          </cell>
          <cell r="X607">
            <v>0</v>
          </cell>
        </row>
        <row r="608">
          <cell r="B608" t="str">
            <v>Bulgaria Stroyinvest</v>
          </cell>
          <cell r="X608">
            <v>0</v>
          </cell>
        </row>
        <row r="609">
          <cell r="B609" t="str">
            <v>Plovdiv OOD</v>
          </cell>
          <cell r="X609">
            <v>0</v>
          </cell>
        </row>
        <row r="610">
          <cell r="B610" t="str">
            <v>VPF Metalurg</v>
          </cell>
          <cell r="X610">
            <v>0</v>
          </cell>
        </row>
        <row r="611">
          <cell r="B611" t="str">
            <v>DPF Stroitel</v>
          </cell>
          <cell r="X611">
            <v>0</v>
          </cell>
        </row>
        <row r="612">
          <cell r="B612" t="str">
            <v>Total: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2351226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FES"/>
      <sheetName val="Worksheet in 5650 PP&amp;E movement"/>
      <sheetName val="Форма2"/>
      <sheetName val="FA register"/>
      <sheetName val="Test of FA Installation"/>
      <sheetName val="Additions"/>
      <sheetName val="2.2 ОтклОТМ"/>
      <sheetName val="1.3.2 ОТМ"/>
      <sheetName val="Предпр"/>
      <sheetName val="ЦентрЗатр"/>
      <sheetName val="ЕдИзм"/>
      <sheetName val="L-1"/>
      <sheetName val="Собственный капитал"/>
      <sheetName val="Transportation Services"/>
      <sheetName val="Summary"/>
      <sheetName val="Workover service"/>
      <sheetName val="Utilities Expense"/>
      <sheetName val="Royalty"/>
      <sheetName val="14.1.2.2.(Услуги связи)"/>
      <sheetName val="7.1"/>
      <sheetName val="Def"/>
      <sheetName val="- 1 -"/>
      <sheetName val="ставки"/>
      <sheetName val="Данные"/>
      <sheetName val="Ôîðìà2"/>
      <sheetName val="Ñîáñòâåííûé êàïèòàë"/>
      <sheetName val="Inventory Count Sheet"/>
      <sheetName val="VLOOKUP"/>
      <sheetName val="INPUTMASTER"/>
      <sheetName val="Book Adjustments"/>
      <sheetName val="TB"/>
      <sheetName val="Financial ratios А3"/>
      <sheetName val="00"/>
      <sheetName val="InputTD"/>
      <sheetName val="Notes IS"/>
      <sheetName val="Kas FA Movement"/>
      <sheetName val="2005 Social"/>
      <sheetName val="MODEL500"/>
      <sheetName val="Depr"/>
      <sheetName val="2_Loans to customers"/>
      <sheetName val="July_03_Pg8"/>
      <sheetName val="9"/>
      <sheetName val="Movements"/>
      <sheetName val="Содержание"/>
      <sheetName val="C 25"/>
      <sheetName val="Info"/>
      <sheetName val="Data-in"/>
      <sheetName val="Movement"/>
      <sheetName val="P&amp;L"/>
      <sheetName val="Provisions"/>
      <sheetName val="9-1"/>
      <sheetName val="4"/>
      <sheetName val="1-1"/>
      <sheetName val="1"/>
      <sheetName val="Datasheet"/>
      <sheetName val="Capex"/>
      <sheetName val="Anlagevermögen"/>
      <sheetName val="Deferred tax"/>
      <sheetName val="Hidden"/>
      <sheetName val="IS"/>
      <sheetName val="Production_Ref Q-1-3"/>
      <sheetName val="FA Movement Kyrg"/>
      <sheetName val="ЛСЦ начисленное на 31.12.08"/>
      <sheetName val="ЛЛизинг начис. на 31.12.08"/>
      <sheetName val="GAAP TB 31.12.01  detail p&amp;l"/>
      <sheetName val="8082"/>
      <sheetName val="8145"/>
      <sheetName val="8200"/>
      <sheetName val="8113"/>
      <sheetName val="8140"/>
      <sheetName val="8070"/>
      <sheetName val="PL"/>
      <sheetName val="24"/>
      <sheetName val="8"/>
      <sheetName val="SE"/>
      <sheetName val="10"/>
      <sheetName val="7"/>
      <sheetName val="11"/>
      <sheetName val="12"/>
      <sheetName val="14"/>
      <sheetName val="16"/>
      <sheetName val="17"/>
      <sheetName val="23"/>
      <sheetName val="18"/>
      <sheetName val="6"/>
      <sheetName val="CFS"/>
      <sheetName val="21"/>
      <sheetName val="19"/>
      <sheetName val="breakdown"/>
      <sheetName val="FA depreciation"/>
      <sheetName val="консолид Нурсат"/>
      <sheetName val="General Assumptions"/>
      <sheetName val="Intercompany transactions"/>
      <sheetName val="TB-KZT"/>
      <sheetName val="TB USD"/>
      <sheetName val="Interco payables&amp;receivables"/>
      <sheetName val="1НК_объемы"/>
      <sheetName val="Control"/>
      <sheetName val="Dept"/>
      <sheetName val="$ IS"/>
      <sheetName val="Cur portion of L-t loans 2006"/>
      <sheetName val=""/>
      <sheetName val="BS"/>
      <sheetName val="Additions testing"/>
      <sheetName val="Movement schedule"/>
      <sheetName val="depreciation testing"/>
      <sheetName val="FA Movement "/>
      <sheetName val="Project Detail Inputs"/>
      <sheetName val="1NK"/>
      <sheetName val="FS"/>
      <sheetName val="Статьи"/>
      <sheetName val="100.00"/>
      <sheetName val="99累油"/>
      <sheetName val="SATIŞ LİTRE"/>
      <sheetName val="TL B.Y. DATA"/>
      <sheetName val="TL F.Y. DATA"/>
      <sheetName val="TL R.B.Y. DATA"/>
      <sheetName val="LTM"/>
      <sheetName val="CREDIT STATS"/>
      <sheetName val="DropZone"/>
      <sheetName val="Analitics"/>
      <sheetName val="B 1"/>
      <sheetName val="A 100"/>
      <sheetName val="Spreadsheet # 2"/>
      <sheetName val="КРАТКИЕ СВЕДЕНИЯ"/>
      <sheetName val="ФС-75"/>
      <sheetName val="ФСМн "/>
      <sheetName val="ФХ "/>
      <sheetName val="ФХС-40 "/>
      <sheetName val="ФХС-48 "/>
      <sheetName val="3НК"/>
      <sheetName val="Lookup"/>
      <sheetName val="DRILL"/>
      <sheetName val="Управление"/>
      <sheetName val="Historical cost"/>
      <sheetName val="Managed Capacity"/>
      <sheetName val="income_expenses 2004"/>
      <sheetName val="Table"/>
      <sheetName val="Строки 20_21_27"/>
      <sheetName val="отложенные налоги"/>
      <sheetName val="Control Settings"/>
      <sheetName val="2"/>
      <sheetName val="Actuals Input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KAS"/>
      <sheetName val="CHECK IAS"/>
      <sheetName val="F100-Trial BS"/>
      <sheetName val="OpenBS"/>
      <sheetName val="F110-Trial IS"/>
      <sheetName val="F120-Off BS"/>
      <sheetName val="F2-BS"/>
      <sheetName val="F2-IS"/>
      <sheetName val="F2-CF"/>
      <sheetName val="F2-CFdiscl"/>
      <sheetName val="F2-SCC"/>
      <sheetName val="A 200"/>
      <sheetName val="A 210"/>
      <sheetName val="H"/>
      <sheetName val="I"/>
      <sheetName val="J"/>
      <sheetName val="K"/>
      <sheetName val="L"/>
      <sheetName val="M"/>
      <sheetName val="N"/>
      <sheetName val="O"/>
      <sheetName val="P-Prud"/>
      <sheetName val="P-30"/>
      <sheetName val="P-31"/>
      <sheetName val="129 Report"/>
      <sheetName val="PP&amp;E mvt for 2003"/>
      <sheetName val="fes"/>
      <sheetName val="600000"/>
      <sheetName val="700000"/>
      <sheetName val="700000 (общая)"/>
      <sheetName val="610000-783000"/>
      <sheetName val="Общий"/>
      <sheetName val="FS"/>
      <sheetName val="depreciation testing"/>
      <sheetName val="Datasheet"/>
      <sheetName val="Статьи"/>
      <sheetName val="Intercompany transactions"/>
    </sheetNames>
    <sheetDataSet>
      <sheetData sheetId="0" refreshError="1"/>
      <sheetData sheetId="1" refreshError="1"/>
      <sheetData sheetId="2" refreshError="1">
        <row r="78">
          <cell r="B78" t="str">
            <v>Overdraft loans to clients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INSTRUCTIONS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  <sheetName val="F100-Trial BS"/>
      <sheetName val="Table"/>
      <sheetName val="Строки 20_21_27"/>
      <sheetName val="фот пп2000разбивка"/>
      <sheetName val="PP&amp;E mvt for 2003"/>
      <sheetName val="Testing of accruals"/>
      <sheetName val="лист к диаграмме (2)"/>
      <sheetName val="Dictionaries"/>
      <sheetName val="Ф1"/>
      <sheetName val="12"/>
      <sheetName val="COVER_PAGE"/>
      <sheetName val="I__BALANCE_SHEET"/>
      <sheetName val="II__PROFIT_&amp;_LOSS"/>
      <sheetName val="III__CASH_FLOW"/>
      <sheetName val="IV__Stmt_of_GAINS_&amp;_LOSSES"/>
      <sheetName val="1__Cash"/>
      <sheetName val="2__Securities"/>
      <sheetName val="3a__Trade_Rec_"/>
      <sheetName val="3b__Financial_&amp;_Other_Rec_"/>
      <sheetName val="3c__Other_Rec__Affiliates"/>
      <sheetName val="4__Inventories"/>
      <sheetName val="5__Fixed_Assets"/>
      <sheetName val="6a__Liabilities"/>
      <sheetName val="7__Other_Accr_,Liab_"/>
      <sheetName val="7a__Other_Liab__Affiliates"/>
      <sheetName val="9__Equity"/>
      <sheetName val="10__Sales"/>
      <sheetName val="11__Interest_Exp_,Inc__"/>
      <sheetName val="12__Other_Inc_,Exp_"/>
      <sheetName val="13__Leasing"/>
      <sheetName val="14__Related_Parties"/>
      <sheetName val="15__Foreign_Exchange_Income"/>
      <sheetName val="16__Gains_Losses_FA"/>
      <sheetName val="17__Restructuring"/>
      <sheetName val="ЗАО_н.ит"/>
      <sheetName val="ЗАО_мес"/>
      <sheetName val="i-index"/>
      <sheetName val="годовой 2020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годовой 2020 (2)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  <sheetName val="Intercompany transaction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>
        <row r="110">
          <cell r="D110" t="str">
            <v>Заземление переносное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Links"/>
      <sheetName val="Lead"/>
      <sheetName val="base"/>
      <sheetName val="Publicación Diarios - Memo"/>
      <sheetName val="Prelim Cost"/>
      <sheetName val="CamKum Prod"/>
      <sheetName val="payroll_2003_modified"/>
      <sheetName val="B-4"/>
      <sheetName val="H-610"/>
      <sheetName val="PIT&amp;PP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H8">
            <v>10464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 PAGE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  <sheetName val="Dictionaries"/>
      <sheetName val="Ф1"/>
      <sheetName val="12"/>
      <sheetName val="COVER_PAGE"/>
      <sheetName val="I__BALANCE_SHEET"/>
      <sheetName val="II__PROFIT_&amp;_LOSS"/>
      <sheetName val="III__CASH_FLOW"/>
      <sheetName val="IV__Stmt_of_GAINS_&amp;_LOSSES"/>
      <sheetName val="1__Cash"/>
      <sheetName val="2__Securities"/>
      <sheetName val="3a__Trade_Rec_"/>
      <sheetName val="3b__Financial_&amp;_Other_Rec_"/>
      <sheetName val="3c__Other_Rec__Affiliates"/>
      <sheetName val="4__Inventories"/>
      <sheetName val="5__Fixed_Assets"/>
      <sheetName val="6a__Liabilities"/>
      <sheetName val="7__Other_Accr_,Liab_"/>
      <sheetName val="7a__Other_Liab__Affiliates"/>
      <sheetName val="9__Equity"/>
      <sheetName val="10__Sales"/>
      <sheetName val="11__Interest_Exp_,Inc__"/>
      <sheetName val="12__Other_Inc_,Exp_"/>
      <sheetName val="13__Leasing"/>
      <sheetName val="14__Related_Parties"/>
      <sheetName val="15__Foreign_Exchange_Income"/>
      <sheetName val="16__Gains_Losses_FA"/>
      <sheetName val="17__Restructuring"/>
      <sheetName val="ЗАО_н.ит"/>
      <sheetName val="ЗАО_мес"/>
      <sheetName val="F100-Trial BS"/>
      <sheetName val="i-index"/>
      <sheetName val="годовой 2020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годовой 2020 (2)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  <sheetName val="Intercompany transactions"/>
      <sheetName val="Table"/>
      <sheetName val="Строки 20_21_27"/>
      <sheetName val="фот пп2000разбивка"/>
      <sheetName val="PP&amp;E mvt for 2003"/>
      <sheetName val="Testing of accruals"/>
      <sheetName val="лист к диаграмме (2)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>
        <row r="110">
          <cell r="D110" t="str">
            <v>Заземление переносное</v>
          </cell>
        </row>
      </sheetData>
      <sheetData sheetId="57">
        <row r="110">
          <cell r="D110" t="str">
            <v>Заземление переносное</v>
          </cell>
        </row>
      </sheetData>
      <sheetData sheetId="58">
        <row r="110">
          <cell r="D110" t="str">
            <v>Заземление переносное</v>
          </cell>
        </row>
      </sheetData>
      <sheetData sheetId="59">
        <row r="110">
          <cell r="D110" t="str">
            <v>Заземление переносное</v>
          </cell>
        </row>
      </sheetData>
      <sheetData sheetId="60">
        <row r="110">
          <cell r="D110" t="str">
            <v>Заземление переносное</v>
          </cell>
        </row>
      </sheetData>
      <sheetData sheetId="61">
        <row r="110">
          <cell r="D110" t="str">
            <v>Заземление переносное</v>
          </cell>
        </row>
      </sheetData>
      <sheetData sheetId="62">
        <row r="110">
          <cell r="D110" t="str">
            <v>Заземление переносное</v>
          </cell>
        </row>
      </sheetData>
      <sheetData sheetId="63"/>
      <sheetData sheetId="64"/>
      <sheetData sheetId="65"/>
      <sheetData sheetId="66"/>
      <sheetData sheetId="67"/>
      <sheetData sheetId="68">
        <row r="110">
          <cell r="D110" t="str">
            <v>Заземление переносное</v>
          </cell>
        </row>
      </sheetData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INSTRUCTIONS"/>
      <sheetName val="PP&amp;E mvt for 2003"/>
      <sheetName val="F100-Trial BS"/>
      <sheetName val="справка"/>
      <sheetName val="Data"/>
      <sheetName val="Test of FA Installation"/>
      <sheetName val="Additions"/>
      <sheetName val="FS"/>
      <sheetName val="name"/>
      <sheetName val="Cash CCI Detail"/>
      <sheetName val="Profit &amp; Loss Total"/>
      <sheetName val="Additions testing"/>
      <sheetName val="Movement schedule"/>
      <sheetName val="depreciation testing"/>
      <sheetName val="UNITPRICES"/>
      <sheetName val="Graphs_Nefteproduct"/>
      <sheetName val="Royalty"/>
      <sheetName val="Payroll Test"/>
      <sheetName val="Title"/>
      <sheetName val="tovarNHZ"/>
      <sheetName val="ЯНВ_99"/>
      <sheetName val="#ССЫЛКА"/>
      <sheetName val="новая _5"/>
      <sheetName val="std tabel"/>
      <sheetName val="Transportation Services"/>
      <sheetName val="Summary"/>
      <sheetName val="Workover service"/>
      <sheetName val="Utilities Expense"/>
      <sheetName val="5YP"/>
      <sheetName val="NewCashFlow"/>
      <sheetName val="ЗАО_н.ит"/>
      <sheetName val="ЗАО_мес"/>
      <sheetName val="2006 2Day Tel"/>
      <sheetName val="B 1"/>
      <sheetName val="Tax Dep."/>
      <sheetName val="K-1"/>
      <sheetName val="L-1"/>
      <sheetName val="N-1"/>
      <sheetName val="SMSTemp"/>
      <sheetName val="Spreadsheet # 2"/>
      <sheetName val="Data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F100-Trial BS"/>
      <sheetName val="INSTRUC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1NK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обыча нефти4"/>
      <sheetName val="ЦентрЗатр"/>
      <sheetName val="ЕдИзм"/>
      <sheetName val="Предпр"/>
      <sheetName val="Исх.данные"/>
      <sheetName val="распределение модели"/>
      <sheetName val="свод"/>
      <sheetName val="группа"/>
      <sheetName val="2006 AJE RJE"/>
      <sheetName val="Другие расходы"/>
      <sheetName val="Форма 4 кап.зат-ты (2)"/>
      <sheetName val="Статьи"/>
      <sheetName val="2.2 ОтклОТМ"/>
      <sheetName val="1.3.2 ОТМ"/>
      <sheetName val="FES"/>
      <sheetName val="H3.100 Rollforward"/>
      <sheetName val="Налоги"/>
      <sheetName val="SMSTemp"/>
      <sheetName val="INSTRUCTIONS"/>
      <sheetName val="1"/>
      <sheetName val="Б.мчас (П)"/>
      <sheetName val="цеховые"/>
      <sheetName val="9"/>
      <sheetName val="Analytics"/>
      <sheetName val="Info"/>
      <sheetName val="Production_Ref Q-1-3"/>
      <sheetName val="Список документов"/>
      <sheetName val="XREF"/>
      <sheetName val="ОТЧЕТ КТЖ 01.01.09"/>
      <sheetName val="FA Movement Kyrg"/>
      <sheetName val="FA Movement "/>
      <sheetName val="depreciation testing"/>
      <sheetName val="Anlagevermögen"/>
      <sheetName val="УПРАВЛЕНИЕ11"/>
      <sheetName val="База"/>
      <sheetName val="из сем"/>
      <sheetName val="Movements"/>
      <sheetName val="Hidden"/>
      <sheetName val="Собственный капитал"/>
      <sheetName val="GAAP TB 31.12.01  detail p&amp;l"/>
      <sheetName val="Movement"/>
      <sheetName val="Balance Sheet"/>
      <sheetName val="8180 (8181,8182)"/>
      <sheetName val="8082"/>
      <sheetName val="8113"/>
      <sheetName val="Additions_Disposals"/>
      <sheetName val="1 вариант  2009 "/>
      <sheetName val="GAAP TB 30.09.01  detail p&amp;l"/>
      <sheetName val="8250"/>
      <sheetName val="8140"/>
      <sheetName val="8070"/>
      <sheetName val="8145"/>
      <sheetName val="8200"/>
      <sheetName val="8210"/>
      <sheetName val="без НДС"/>
      <sheetName val="Sheet1"/>
      <sheetName val="Авансы_уплач,деньги в регионах"/>
      <sheetName val="#ССЫЛКА"/>
      <sheetName val="Авансы_уплач,деньги в регионах,"/>
      <sheetName val="d_pok"/>
      <sheetName val="б"/>
      <sheetName val="PLтв - Б"/>
      <sheetName val="Март"/>
      <sheetName val="Сентябрь"/>
      <sheetName val="Квартал"/>
      <sheetName val="Декабрь"/>
      <sheetName val="Ноябрь"/>
      <sheetName val="ДД"/>
      <sheetName val="ATI"/>
      <sheetName val="US Dollar 2003"/>
      <sheetName val="SDR 2003"/>
      <sheetName val="Captions"/>
      <sheetName val="form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Input"/>
      <sheetName val="Control Settings"/>
      <sheetName val="поставка сравн13"/>
      <sheetName val="Budget"/>
      <sheetName val="Cost 99v98"/>
      <sheetName val="cant sim"/>
      <sheetName val="PYTB"/>
      <sheetName val="XLR_NoRangeSheet"/>
      <sheetName val="фот пп2000разбивка"/>
      <sheetName val="ЗАО_н.ит"/>
      <sheetName val="ЗАО_мес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АПК реформ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одержание"/>
      <sheetName val="7.1"/>
      <sheetName val="7НК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Comp06"/>
      <sheetName val="11"/>
      <sheetName val="6НК-cт."/>
      <sheetName val="Interco payables&amp;receivables"/>
      <sheetName val="Инв.вл"/>
      <sheetName val="факт 2005 г."/>
      <sheetName val="д.7.001"/>
      <sheetName val="свод грузоотпр."/>
      <sheetName val="Курс"/>
      <sheetName val="Inputs"/>
      <sheetName val="ОборБалФормОтч"/>
      <sheetName val="ТитулЛистОтч"/>
      <sheetName val="Production_ref_Q4"/>
      <sheetName val="Sales-COS"/>
      <sheetName val="Financial ratios А3"/>
      <sheetName val="2_2 ОтклОТМ"/>
      <sheetName val="1_3_2 ОТМ"/>
      <sheetName val="I. Прогноз доходов"/>
      <sheetName val="Лист3"/>
      <sheetName val="GTM BK"/>
      <sheetName val="Const"/>
      <sheetName val="Dep_OpEx"/>
      <sheetName val="Consolidator Inputs"/>
      <sheetName val="Auxilliary_Info"/>
      <sheetName val="TOC"/>
      <sheetName val="NPV"/>
      <sheetName val="План произв-ва (мес.) (бюджет)"/>
      <sheetName val="Итоговая таблица"/>
      <sheetName val="Расчет2000Прямой"/>
      <sheetName val="Precios"/>
      <sheetName val="5R"/>
      <sheetName val="KreПК"/>
      <sheetName val="Пр 41"/>
      <sheetName val="Russia Print Version"/>
      <sheetName val="U2 775 - COGS comparison per su"/>
      <sheetName val="finbal10"/>
      <sheetName val="12НК"/>
      <sheetName val="3НК"/>
      <sheetName val="KCC"/>
      <sheetName val="Данные"/>
      <sheetName val="П"/>
      <sheetName val="calc"/>
      <sheetName val="2008 ГСМ"/>
      <sheetName val="Плата за загрязнение "/>
      <sheetName val="Типограф"/>
      <sheetName val="IS"/>
      <sheetName val="2кв."/>
      <sheetName val="ОТиТБ"/>
      <sheetName val="Non-Statistical Sampling Master"/>
      <sheetName val="Global Data"/>
      <sheetName val="A-20"/>
      <sheetName val="канц"/>
      <sheetName val="Апрель"/>
      <sheetName val="Июль"/>
      <sheetName val="Июнь"/>
      <sheetName val="факс(2005-20гг.)"/>
      <sheetName val="1 (2)"/>
      <sheetName val="ППД"/>
      <sheetName val="2в"/>
      <sheetName val="общ-нефт"/>
      <sheetName val="summary"/>
      <sheetName val="Datasheet"/>
      <sheetName val="Лист2"/>
      <sheetName val="O.500 Property Tax"/>
      <sheetName val="Блоки"/>
      <sheetName val="_ССЫЛКА"/>
      <sheetName val="Справочник"/>
      <sheetName val="I KEY INFORMATION"/>
      <sheetName val="почтов.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Common"/>
      <sheetName val="OPEX&amp;FIN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Securities"/>
      <sheetName val="ВСДС_1 (MAIN)"/>
      <sheetName val="Test of FA Installation"/>
      <sheetName val="Additions"/>
      <sheetName val="Cash flows - PBC"/>
      <sheetName val="FA register"/>
      <sheetName val="исп.см."/>
      <sheetName val="L&amp;E"/>
      <sheetName val="Pbs_Wbs_ATC"/>
      <sheetName val="Disclosure"/>
      <sheetName val="01-45"/>
      <sheetName val="Capex"/>
      <sheetName val="Kolommen_balans"/>
      <sheetName val="SA Procedures"/>
      <sheetName val="ГМ "/>
      <sheetName val="форма 3 смета затрат"/>
      <sheetName val="Подразделения"/>
      <sheetName val="Проекты"/>
      <sheetName val="Сотрудники"/>
      <sheetName val="прил№10"/>
      <sheetName val="Cashflow"/>
      <sheetName val="Спр. раб."/>
      <sheetName val="K-800 Imp. test"/>
      <sheetName val="Гр5(о)"/>
      <sheetName val="Макро"/>
      <sheetName val="$ IS"/>
      <sheetName val="7"/>
      <sheetName val="10"/>
      <sheetName val="факс(2005-20гг_)"/>
      <sheetName val="-расчет налогов от ФОТ  на 2014"/>
      <sheetName val="Reference"/>
      <sheetName val="перевозки"/>
      <sheetName val="L-1"/>
      <sheetName val="ввод-вывод ОС авг2004- 2005"/>
      <sheetName val="Форма3.6"/>
      <sheetName val="Graph"/>
      <sheetName val="misc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Б_мчас_(П)1"/>
      <sheetName val="2008_ГСМ1"/>
      <sheetName val="Плата_за_загрязнение_1"/>
      <sheetName val="Собственный_капитал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"/>
      <sheetName val="факс(2005-20гг_)1"/>
      <sheetName val="6НК-cт_"/>
      <sheetName val="Interco_payables&amp;receivables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O_500_Property_Tax"/>
      <sheetName val="SA_Procedures"/>
      <sheetName val="ГМ_"/>
      <sheetName val="почтов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16.12"/>
      <sheetName val="6 NK"/>
      <sheetName val="1кв. "/>
      <sheetName val="замер"/>
      <sheetName val="78"/>
      <sheetName val="PM-TE"/>
      <sheetName val="Test"/>
      <sheetName val="Keys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Бюджет тек. затрат"/>
      <sheetName val="коммун.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MetaData"/>
      <sheetName val="ЛСЦ начисленное на 31.12.08"/>
      <sheetName val="ЛЛизинг начис. на 31.12.08"/>
      <sheetName val="ВОЛС"/>
      <sheetName val="Служебный ФКРБ"/>
      <sheetName val="Источник финансирования"/>
      <sheetName val="Способ закупки"/>
      <sheetName val="Тип пункта плана"/>
      <sheetName val="коммун_"/>
      <sheetName val="Бюджет_тек__затрат"/>
      <sheetName val="K-800_Imp__test"/>
      <sheetName val="FA_register"/>
      <sheetName val="не_удалять!"/>
      <sheetName val="4"/>
      <sheetName val="заявка_на_произ"/>
      <sheetName val="ТД РАП"/>
      <sheetName val="Profiles"/>
      <sheetName val="Wells"/>
      <sheetName val="I_KEY_INFORMATION1"/>
      <sheetName val="почтов_1"/>
      <sheetName val="6НК-cт_1"/>
      <sheetName val="Interco_payables&amp;receivables1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fish"/>
      <sheetName val="тиме"/>
      <sheetName val="InputTI"/>
      <sheetName val="PIT&amp;PP(2)"/>
      <sheetName val="Служебный ФК_x0005__x0000_"/>
      <sheetName val="Loaded"/>
      <sheetName val="6НК簀⽕쐀⽕"/>
      <sheetName val="6НКԯ_x0000_缀_x0000_"/>
      <sheetName val="Служебный ФК_x0000__x0000_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_xdd90__x0012_"/>
      <sheetName val="Служебный ФК峔(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Б_мчас_(П)2"/>
      <sheetName val="PP&amp;E_mvt_for_20032"/>
      <sheetName val="2008_ГСМ2"/>
      <sheetName val="Плата_за_загрязнение_2"/>
      <sheetName val="факс(2005-20гг_)2"/>
      <sheetName val="поставка_сравн132"/>
      <sheetName val="форма_3_смета_затрат1"/>
      <sheetName val="1_(2)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Авансы_уплач,деньги_в_регионах1"/>
      <sheetName val="Авансы_уплач,деньги_в_регионах2"/>
      <sheetName val="PLтв_-_Б1"/>
      <sheetName val="Спр__раб_1"/>
      <sheetName val="$_IS1"/>
      <sheetName val="K-800_Imp__test1"/>
      <sheetName val="FA_register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РБ"/>
      <sheetName val="Источник_финансирования"/>
      <sheetName val="Способ_закупки"/>
      <sheetName val="Тип_пункта_плана"/>
      <sheetName val="ТД_РАП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_дан_"/>
      <sheetName val="доп.дан."/>
      <sheetName val="Бонды стр.341"/>
      <sheetName val="Threshold Table"/>
      <sheetName val="Простой 5-10 т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 refreshError="1"/>
      <sheetData sheetId="361" refreshError="1"/>
      <sheetData sheetId="362" refreshError="1"/>
      <sheetData sheetId="363"/>
      <sheetData sheetId="364"/>
      <sheetData sheetId="365"/>
      <sheetData sheetId="366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/>
      <sheetData sheetId="636" refreshError="1"/>
      <sheetData sheetId="637" refreshError="1"/>
      <sheetData sheetId="638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form"/>
      <sheetName val="XREF"/>
      <sheetName val="Добыча_нефти41"/>
      <sheetName val="Добыча_нефти4"/>
      <sheetName val="Добыча_нефти42"/>
      <sheetName val="ЯНВАРЬ"/>
      <sheetName val="Добычанефти4"/>
      <sheetName val="поставкасравн13"/>
      <sheetName val="АПК реформа"/>
      <sheetName val="calc"/>
      <sheetName val="Movements"/>
      <sheetName val="Б.мчас (П)"/>
      <sheetName val="из сем"/>
      <sheetName val="PP&amp;E mvt for 2003"/>
      <sheetName val="свод"/>
      <sheetName val="прил№10"/>
      <sheetName val="2008 ГСМ"/>
      <sheetName val="Плата за загрязнение "/>
      <sheetName val="Типограф"/>
      <sheetName val="IS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поставка сравн13"/>
      <sheetName val="факс(2005-20гг.)"/>
      <sheetName val="База"/>
      <sheetName val="Hidden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Список документов"/>
      <sheetName val="GAAP TB 30.09.01  detail p&amp;l"/>
      <sheetName val="Лист2"/>
      <sheetName val="Содержание"/>
      <sheetName val="Гр5(о)"/>
      <sheetName val="Макро"/>
      <sheetName val="$ IS"/>
      <sheetName val="7"/>
      <sheetName val="10"/>
      <sheetName val="1"/>
      <sheetName val="ЕдИзм"/>
      <sheetName val="Предпр"/>
      <sheetName val="Собственный капитал"/>
      <sheetName val="УПРАВЛЕНИЕ11"/>
      <sheetName val="Авансы_уплач,деньги в регионах"/>
      <sheetName val="#ССЫЛКА"/>
      <sheetName val="Авансы_уплач,деньги в регионах,"/>
      <sheetName val="d_pok"/>
      <sheetName val="б"/>
      <sheetName val="PLтв - Б"/>
      <sheetName val="Disclosure"/>
      <sheetName val="4"/>
      <sheetName val="Служебный ФКРБ"/>
      <sheetName val="Источник финансирования"/>
      <sheetName val="Способ закупки"/>
      <sheetName val="Тип пункта плана"/>
      <sheetName val="Movement"/>
      <sheetName val="Budget"/>
      <sheetName val="2.2 ОтклОТМ"/>
      <sheetName val="1.3.2 ОТМ"/>
      <sheetName val="Cost 99v98"/>
      <sheetName val="cant sim"/>
      <sheetName val="PYTB"/>
      <sheetName val="XLR_NoRangeSheet"/>
      <sheetName val="фот пп2000разбивка"/>
      <sheetName val="I. Прогноз доходов"/>
      <sheetName val="Production_Ref Q-1-3"/>
      <sheetName val="1NK"/>
      <sheetName val="Financial ratios А3"/>
      <sheetName val="2_2 ОтклОТМ"/>
      <sheetName val="1_3_2 ОТМ"/>
      <sheetName val="U2 775 - COGS comparison per su"/>
      <sheetName val="ЗАО_н.ит"/>
      <sheetName val="ЗАО_мес"/>
      <sheetName val="Production_ref_Q4"/>
      <sheetName val="Sales-COS"/>
      <sheetName val="Analytics"/>
      <sheetName val="FA Movement Kyrg"/>
      <sheetName val="Reference"/>
      <sheetName val="Anlagevermögen"/>
      <sheetName val="Pbs_Wbs_ATC"/>
      <sheetName val="перевозки"/>
      <sheetName val="Non-Statistical Sampling Master"/>
      <sheetName val="Global Data"/>
      <sheetName val="SMSTemp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H3.100 Rollforward"/>
      <sheetName val="Налоги"/>
      <sheetName val="Capex"/>
      <sheetName val="Kolommen_balans"/>
      <sheetName val="SA Procedures"/>
      <sheetName val="Пр 41"/>
      <sheetName val="5R"/>
      <sheetName val="9"/>
      <sheetName val="L-1"/>
      <sheetName val="ввод-вывод ОС авг2004- 2005"/>
      <sheetName val="ОборБалФормОтч"/>
      <sheetName val="ТитулЛистОтч"/>
      <sheetName val="Graph"/>
      <sheetName val="1 (2)"/>
      <sheetName val="ППД"/>
      <sheetName val="2в"/>
      <sheetName val="общ-нефт"/>
      <sheetName val="O.500 Property Tax"/>
      <sheetName val="Loaded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ТД РАП"/>
      <sheetName val="Спр. раб."/>
      <sheetName val="Cashflow"/>
      <sheetName val="Бюджет тек. затрат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2кв."/>
      <sheetName val="ОТиТБ"/>
      <sheetName val="A-20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11"/>
      <sheetName val="6НК-cт."/>
      <sheetName val="Interco payables&amp;receivables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K-800 Imp. test"/>
      <sheetName val="FA register"/>
      <sheetName val="коммун."/>
      <sheetName val="Добыча_нефти44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из_сем3"/>
      <sheetName val="Б_мчас_(П)1"/>
      <sheetName val="PP&amp;E_mvt_for_20031"/>
      <sheetName val="2008_ГСМ1"/>
      <sheetName val="Плата_за_загрязнение_1"/>
      <sheetName val="факс(2005-20гг_)1"/>
      <sheetName val="поставка_сравн131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_(2)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ЗАО_н_ит"/>
      <sheetName val="Financial_ratios_А3"/>
      <sheetName val="2_2_ОтклОТМ1"/>
      <sheetName val="1_3_2_ОТМ1"/>
      <sheetName val="U2_775_-_COGS_comparison_per_su"/>
      <sheetName val="I__Прогноз_доходов"/>
      <sheetName val="O_500_Property_Tax"/>
      <sheetName val="форма_3_смета_затрат"/>
      <sheetName val="$_IS"/>
      <sheetName val="Собственный_капитал"/>
      <sheetName val="Авансы_уплач,деньги_в_регионах"/>
      <sheetName val="Авансы_уплач,деньги_в_регионах,"/>
      <sheetName val="PLтв_-_Б"/>
      <sheetName val="Спр__раб_"/>
      <sheetName val="US_Dollar_20033"/>
      <sheetName val="SDR_20033"/>
      <sheetName val="Control_Settings"/>
      <sheetName val="GTM_BK"/>
      <sheetName val="Consolidator_Inputs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I_KEY_INFORMATION"/>
      <sheetName val="почтов_"/>
      <sheetName val="6НК-cт_"/>
      <sheetName val="Interco_payables&amp;receivables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заявка_на_произ"/>
      <sheetName val="Служебный ФК_x0005__x0000_"/>
      <sheetName val="6НК簀⽕쐀⽕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Б_мчас_(П)2"/>
      <sheetName val="АПК_реформа2"/>
      <sheetName val="из_сем4"/>
      <sheetName val="PP&amp;E_mvt_for_20032"/>
      <sheetName val="2008_ГСМ2"/>
      <sheetName val="Плата_за_загрязнение_2"/>
      <sheetName val="ОТЧЕТ_КТЖ_01_01_091"/>
      <sheetName val="8180_(8181,8182)1"/>
      <sheetName val="Balance_Sheet1"/>
      <sheetName val="поставка_сравн132"/>
      <sheetName val="1_вариант__2009_1"/>
      <sheetName val="Список_документов1"/>
      <sheetName val="GAAP_TB_30_09_01__detail_p&amp;l1"/>
      <sheetName val="факс(2005-20гг_)2"/>
      <sheetName val="Собственный_капитал1"/>
      <sheetName val="$_IS1"/>
      <sheetName val="2_2_ОтклОТМ2"/>
      <sheetName val="1_3_2_ОТМ2"/>
      <sheetName val="Cost_99v981"/>
      <sheetName val="cant_sim1"/>
      <sheetName val="фот_пп2000разбивка1"/>
      <sheetName val="I__Прогноз_доходов1"/>
      <sheetName val="Production_Ref_Q-1-31"/>
      <sheetName val="Financial_ratios_А31"/>
      <sheetName val="2_2_ОтклОТМ3"/>
      <sheetName val="1_3_2_ОТМ3"/>
      <sheetName val="U2_775_-_COGS_comparison_per_s1"/>
      <sheetName val="ЗАО_н_ит1"/>
      <sheetName val="FA_Movement_Kyrg"/>
      <sheetName val="US_Dollar_20034"/>
      <sheetName val="SDR_20034"/>
      <sheetName val="Control_Settings1"/>
      <sheetName val="GTM_BK1"/>
      <sheetName val="Consolidator_Inputs1"/>
      <sheetName val="7_11"/>
      <sheetName val="FP20DB_(3)1"/>
      <sheetName val="Курс_валют1"/>
      <sheetName val="Другие_расходы1"/>
      <sheetName val="Форма_4_кап_зат-ты_(2)1"/>
      <sheetName val="2006_AJE_RJE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SA_Procedures"/>
      <sheetName val="Пр_411"/>
      <sheetName val="ввод-вывод_ОС_авг2004-_2005"/>
      <sheetName val="Служебный_ФКРБ"/>
      <sheetName val="Источник_финансирования"/>
      <sheetName val="Способ_закупки"/>
      <sheetName val="Тип_пункта_плана"/>
      <sheetName val="Авансы_уплач,деньги_в_регионах1"/>
      <sheetName val="Авансы_уплач,деньги_в_регионах2"/>
      <sheetName val="PLтв_-_Б1"/>
      <sheetName val="1_(2)1"/>
      <sheetName val="O_500_Property_Tax1"/>
      <sheetName val="форма_3_смета_затрат1"/>
      <sheetName val="Спр__раб_1"/>
      <sheetName val="Russia_Print_Version1"/>
      <sheetName val="2кв_1"/>
      <sheetName val="FA_Movement_"/>
      <sheetName val="depreciation_testing"/>
      <sheetName val="доп_дан_"/>
      <sheetName val="ТД_РАП"/>
      <sheetName val="бартер"/>
      <sheetName val="Securities"/>
      <sheetName val="ГМ "/>
      <sheetName val="6НКԯ_x0000_缀_x0000_"/>
      <sheetName val="Служебный ФК_x0000__x0000_"/>
      <sheetName val="6НК_x0007__x001c__x0009__x000d_"/>
      <sheetName val="_x0000__x000e__x0000__x000a__x0000__x0008__x0000__x000a__x0000__x000b__x0000__x0010__x0000__x0007_"/>
      <sheetName val="K-800_Imp__test1"/>
      <sheetName val="FA_register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1"/>
      <sheetName val="почтов_1"/>
      <sheetName val="6НК-cт_1"/>
      <sheetName val="Interco_payables&amp;receivables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"/>
      <sheetName val="ГМ_"/>
      <sheetName val="FA Movement "/>
      <sheetName val="depreciation testing"/>
      <sheetName val="доп.дан."/>
      <sheetName val="Input_Assumptions"/>
      <sheetName val="Служебный ФК恔_x001c_"/>
      <sheetName val="Служебный ФК皸ɫ"/>
      <sheetName val="6НК0_x0000_堀-"/>
      <sheetName val="6НК0_x0000_瀀"/>
      <sheetName val="6НК0_x0000_"/>
      <sheetName val="6НК0_x0000_　Y"/>
      <sheetName val="Служебный ФК_x0017_"/>
      <sheetName val="Служебный ФК_xdd10__x001f_"/>
      <sheetName val="Служебный ФК悄,"/>
      <sheetName val="6НК_x0007__x001c_ _x000d_"/>
      <sheetName val="Служебный ФК厈-"/>
      <sheetName val="Служебный ФК⽄"/>
      <sheetName val="Служебный ФК⽬"/>
      <sheetName val="Служебный ФК嵔 "/>
      <sheetName val="Служебный ФК_xdd90__x0012_"/>
      <sheetName val="Служебный ФК峔("/>
      <sheetName val="Служебный ФК⿯"/>
      <sheetName val="Служебный ФК『"/>
      <sheetName val="Служебный ФКૐǪ"/>
      <sheetName val="6НК/_x0000_쀀Ø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蠀"/>
      <sheetName val="6НК/_x0000_ü"/>
      <sheetName val="6НК/_x0000_£"/>
      <sheetName val="6НК/_x0000_蠀_x0008_"/>
      <sheetName val="6НК/_x0000_頀K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Precios"/>
      <sheetName val="Исх.данные"/>
      <sheetName val="распределение модели"/>
      <sheetName val="цеховые"/>
      <sheetName val="misc"/>
      <sheetName val="-расчет налогов от ФОТ  на 2014"/>
      <sheetName val="Форма3.6"/>
      <sheetName val="MetaData"/>
      <sheetName val="fish"/>
      <sheetName val="16.12"/>
      <sheetName val="ЛСЦ начисленное на 31.12.08"/>
      <sheetName val="ЛЛизинг начис. на 31.12.08"/>
      <sheetName val="ВОЛС"/>
      <sheetName val="исп.см."/>
      <sheetName val="L&amp;E"/>
      <sheetName val="Cash flows - PBC"/>
      <sheetName val="Keys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-расчет_налогов_от_ФОТ__на_2014"/>
      <sheetName val="Форма3_6"/>
      <sheetName val="6 NK"/>
      <sheetName val="1кв. "/>
      <sheetName val="замер"/>
      <sheetName val="78"/>
      <sheetName val="PM-TE"/>
      <sheetName val="Test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PIT&amp;PP(2)"/>
      <sheetName val="Links"/>
      <sheetName val="Production_analysis"/>
      <sheetName val="N"/>
      <sheetName val="breakdown"/>
      <sheetName val="P&amp;L"/>
      <sheetName val="Provisions"/>
      <sheetName val="FA depreciation"/>
      <sheetName val="Profiles"/>
      <sheetName val="Wells"/>
      <sheetName val="InputTI"/>
      <sheetName val="153541"/>
      <sheetName val="CD-실적"/>
      <sheetName val="Additions_Disposals"/>
      <sheetName val="без НДС"/>
      <sheetName val="ноябрь - декабрь"/>
      <sheetName val="[form.xls]6НК/_x0000_쀀Ø"/>
      <sheetName val="[form.xls]6НК/_x0000_쀀"/>
      <sheetName val="[form.xls]6НК/_x0000_栀)"/>
      <sheetName val="[form.xls]6НК/_x0000_瀀à"/>
      <sheetName val="[form.xls]6НК/_x0000_⠀´"/>
      <sheetName val="[form.xls]6НК/_x0000_ࠀµ"/>
      <sheetName val="[form.xls]6НК/_x0000_蠀"/>
      <sheetName val="[form.xls]6НК/_x0000_ü"/>
      <sheetName val="[form.xls]6НК/_x0000_£"/>
      <sheetName val="[form.xls]6НК/_x0000_蠀_x0008_"/>
      <sheetName val="[form.xls]6НК/_x0000_頀K"/>
      <sheetName val="КР з.ч"/>
      <sheetName val="Технический"/>
      <sheetName val="полугодие"/>
      <sheetName val="Вып.П.П."/>
      <sheetName val="кварталы"/>
      <sheetName val="Summary &amp; Variables"/>
      <sheetName val="Индексы"/>
      <sheetName val="Служебный ФК_x0005_"/>
      <sheetName val="6НКԯ"/>
      <sheetName val="Служебный ФК"/>
      <sheetName val="6НК0"/>
      <sheetName val="Служебный ФК_x001f_"/>
      <sheetName val="Служебный ФК_x0012_"/>
      <sheetName val="6НК/_x0000__xd800_¹"/>
      <sheetName val="[form.xls][form.xls]6НК/_x0000_쀀"/>
      <sheetName val="[form.xls][form.xls]6НК/_x0000_栀)"/>
      <sheetName val="[form.xls][form.xls]6НК/_x0000_瀀à"/>
      <sheetName val="[form.xls][form.xls]6НК/_x0000_⠀´"/>
      <sheetName val="[form.xls][form.xls]6НК/_x0000_ࠀµ"/>
      <sheetName val="[form.xls][form.xls]6НК/_x0000_쀀Ø"/>
      <sheetName val="[form.xls][form.xls]6НК/_x0000_蠀"/>
      <sheetName val="[form.xls][form.xls]6НК/_x0000_ü"/>
      <sheetName val="[form.xls][form.xls]6НК/_x0000_£"/>
      <sheetName val="[form.xls][form.xls]6НК/_x0000_蠀_x0008_"/>
      <sheetName val="[form.xls][form.xls]6НК/_x0000_頀K"/>
      <sheetName val="6НК퐀ᵝഀ놃"/>
      <sheetName val=" По скв"/>
      <sheetName val="Программа(М)"/>
      <sheetName val="6НК≟ഀﲃ"/>
      <sheetName val="[form.xls]6НК/_x0000__xd800_¹"/>
      <sheetName val="6НК/_x0000_렀£"/>
      <sheetName val="[form.xls]6НК/_x0000_렀£"/>
      <sheetName val="6НК/_x0000_�¹"/>
      <sheetName val="[form.xls][form.xls]6НК/_x0000__xd800_¹"/>
      <sheetName val="план"/>
      <sheetName val="Россия-экспорт"/>
      <sheetName val="Служебный ФК _x0000_"/>
      <sheetName val="6НК  _x0009__x000d_"/>
      <sheetName val="_x0000_ _x0000__x000a__x0000_ _x0000__x000a__x0000_ _x0000_ _x0000_ "/>
      <sheetName val="Служебный ФК恔 "/>
      <sheetName val="Служебный ФК "/>
      <sheetName val="Служебный ФК  "/>
      <sheetName val="6НК   _x000d_"/>
      <sheetName val="6НК/_x0000_蠀 "/>
      <sheetName val="[form.xls]6НК/_x0000_蠀 "/>
      <sheetName val="Служебный ФК "/>
      <sheetName val="6НК/_x0000_ ¹"/>
      <sheetName val="[form.xls][form.xls]6НК/_x0000_蠀 "/>
      <sheetName val="БРК УЖ"/>
      <sheetName val="БРК ЮКО свод"/>
      <sheetName val="Сбер 1450"/>
      <sheetName val="Сбер 1300"/>
      <sheetName val="Сбер 2500"/>
      <sheetName val="Сбер 3750"/>
      <sheetName val="Залоги c RS"/>
      <sheetName val="Индексы перероценки"/>
      <sheetName val="Актив(1)"/>
      <sheetName val="Исх"/>
      <sheetName val="План_произв-в_x0006__x000c__x0007__x000f__x0010__x0011__x0007__x0007_贰΢ǅ_x0000_Ā_x0000__x0000__x0000__x0000_"/>
      <sheetName val="Служебный ФК悤_x001d_"/>
      <sheetName val="Служебный ФК?_x001f_"/>
      <sheetName val="Служебный ФК?_x0012_"/>
      <sheetName val="6НК/"/>
      <sheetName val="[form.xls]6НК/"/>
      <sheetName val="[form.xls][form.xls]6НК/"/>
      <sheetName val="6НК吀ᥢഀ榃"/>
      <sheetName val="[form.xls]6НК/_x0000_�¹"/>
      <sheetName val="[form.xls][form.xls]6НК/_x0000_�¹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из_сем5"/>
      <sheetName val="US_Dollar_20035"/>
      <sheetName val="SDR_20035"/>
      <sheetName val="Control_Settings2"/>
      <sheetName val="GTM_BK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FP20DB_(3)2"/>
      <sheetName val="Курс_валют2"/>
      <sheetName val="Другие_расходы2"/>
      <sheetName val="Форма_4_кап_зат-ты_(2)2"/>
      <sheetName val="2006_AJE_RJE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SA_Procedures1"/>
      <sheetName val="ГМ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Cash_flows_-_PBC"/>
      <sheetName val="тиме"/>
      <sheetName val="План_произв-в_x0006__x000c__x0007__x000f__x0010__x0011__x0007__x0007_贰΢ǅ"/>
      <sheetName val="Project Detail Inputs"/>
      <sheetName val="ВСДС_1 (MAIN)"/>
      <sheetName val="[form.xls][form.xls]6НК/_x0000_렀£"/>
      <sheetName val="14"/>
      <sheetName val="ОПГЗ"/>
      <sheetName val="План ГЗ"/>
      <sheetName val="Вид предмета"/>
      <sheetName val="Год"/>
      <sheetName val="Месяцы"/>
      <sheetName val="ЭКРБ"/>
      <sheetName val="Фонд"/>
      <sheetName val="Конс "/>
      <sheetName val="6НК쌊 /_x0000_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Затраты утил.ТБО"/>
      <sheetName val="Админ и ОPEX 2010-12гг"/>
      <sheetName val="14_1_2_2__Услуги связи_"/>
      <sheetName val="Общие данные"/>
      <sheetName val="ПАРАМ"/>
      <sheetName val="канат.прод."/>
      <sheetName val="канат_прод_"/>
      <sheetName val="ноябрь_-_декабрь"/>
      <sheetName val="Ф3"/>
      <sheetName val="4НК"/>
      <sheetName val="LTM"/>
      <sheetName val="CREDIT STATS"/>
      <sheetName val="DropZone"/>
      <sheetName val="Analitics"/>
      <sheetName val="Test of FA Installation"/>
      <sheetName val="Additions"/>
      <sheetName val="Расчет объема СУИБ"/>
      <sheetName val="Энергия"/>
      <sheetName val="FS-97"/>
      <sheetName val="всп"/>
      <sheetName val="Staff"/>
      <sheetName val="Пром1"/>
      <sheetName val="Ural med"/>
      <sheetName val="НДПИ"/>
      <sheetName val="CONB001A_010_30"/>
      <sheetName val="Store"/>
      <sheetName val="КС 2018"/>
      <sheetName val="Lists"/>
      <sheetName val="Коэфф"/>
      <sheetName val="98-02E&amp;PSUM"/>
      <sheetName val="Input TI"/>
      <sheetName val="3.ФОТ"/>
      <sheetName val="4.Налоги"/>
      <sheetName val="VI REVENUE OOD"/>
      <sheetName val="IIb P&amp;L short"/>
      <sheetName val="IV REVENUE ROOMS"/>
      <sheetName val="IV REVENUE  F&amp;B"/>
      <sheetName val="6НК/_x0000_ó"/>
      <sheetName val="расчет премии за 4 кв_12г"/>
      <sheetName val="ФОТ_2013 (2)"/>
      <sheetName val="Ком услуги аренды"/>
      <sheetName val="СВОД по НД расх"/>
      <sheetName val="Свод Мат по Тр 2012"/>
      <sheetName val="февраль"/>
      <sheetName val="Конфигурация МАКРО"/>
      <sheetName val="Product Assumptions"/>
      <sheetName val="ConsumptionPerUnit"/>
      <sheetName val="14.1.8.11.(Прочие)"/>
      <sheetName val="Все виды материалов D`1-18"/>
      <sheetName val="01-45"/>
      <sheetName val="b-4"/>
      <sheetName val="Sheet3"/>
      <sheetName val="6НК쌊 /"/>
      <sheetName val="ожид ФОТ_2010_форма1"/>
      <sheetName val="свод ФОТ"/>
      <sheetName val="CURCURS"/>
      <sheetName val="КАТО"/>
      <sheetName val="Utility"/>
      <sheetName val="ГБ"/>
      <sheetName val="Добыча_нефти46"/>
      <sheetName val="GAAP_TB_31_12_01__detail_p&amp;l3"/>
      <sheetName val="прочие_стор3"/>
      <sheetName val="услуги_прочие3"/>
      <sheetName val="Выкуп_порталов3"/>
      <sheetName val="обуч_(2)3"/>
      <sheetName val="прочие_стор_(2)3"/>
      <sheetName val="ком_(2)3"/>
      <sheetName val="КВЛ_(2)3"/>
      <sheetName val="прочие_расходы3"/>
      <sheetName val="шт_(2)3"/>
      <sheetName val="аренда_(2)3"/>
      <sheetName val="прогноз_движения_денег_в_ежеме3"/>
      <sheetName val="ОПиУ_в_ежемес_3"/>
      <sheetName val="Б_мчас_(П)3"/>
      <sheetName val="АПК_реформа3"/>
      <sheetName val="PP&amp;E_mvt_for_20033"/>
      <sheetName val="2008_ГСМ3"/>
      <sheetName val="Плата_за_загрязнение_3"/>
      <sheetName val="ОТЧЕТ_КТЖ_01_01_092"/>
      <sheetName val="8180_(8181,8182)2"/>
      <sheetName val="Balance_Sheet2"/>
      <sheetName val="поставка_сравн133"/>
      <sheetName val="1_вариант__2009_2"/>
      <sheetName val="Список_документов2"/>
      <sheetName val="GAAP_TB_30_09_01__detail_p&amp;l2"/>
      <sheetName val="факс(2005-20гг_)3"/>
      <sheetName val="$_IS2"/>
      <sheetName val="Служебный_ФКРБ1"/>
      <sheetName val="Источник_финансирования1"/>
      <sheetName val="Способ_закупки1"/>
      <sheetName val="Тип_пункта_плана1"/>
      <sheetName val="Авансы_уплач,деньги_в_регионах3"/>
      <sheetName val="Авансы_уплач,деньги_в_регионах4"/>
      <sheetName val="PLтв_-_Б2"/>
      <sheetName val="1_(2)2"/>
      <sheetName val="O_500_Property_Tax2"/>
      <sheetName val="форма_3_смета_затрат2"/>
      <sheetName val="Бюджет_тек__затрат2"/>
      <sheetName val="Спр__раб_2"/>
      <sheetName val="ГСМ_Гараж2"/>
      <sheetName val="ГСМ_по_инвест2"/>
      <sheetName val="Запчасти_Гараж2"/>
      <sheetName val="Стор_Орг_РМУ2"/>
      <sheetName val="Материалы_РМУ2"/>
      <sheetName val="Постановка_на_учет_авто2"/>
      <sheetName val="Размножение_проектов2"/>
      <sheetName val="материалы_ВДГО2"/>
      <sheetName val="Тех_осмотр2"/>
      <sheetName val="Проект_12"/>
      <sheetName val="Объем_ВДГО2"/>
      <sheetName val="Фин_обязат_2"/>
      <sheetName val="спецпит,проездн_2"/>
      <sheetName val="K-800_Imp__test2"/>
      <sheetName val="FA_register2"/>
      <sheetName val="коммун_2"/>
      <sheetName val="ТД_РАП1"/>
      <sheetName val="доп_дан_1"/>
      <sheetName val="6НК__x000a_"/>
      <sheetName val="_x000a__x000a_"/>
      <sheetName val="6НК _x000a_"/>
      <sheetName val="Вып_П_П_"/>
      <sheetName val="План_произв-в贰΢ǅĀ"/>
      <sheetName val="Служебный_ФК恔"/>
      <sheetName val="Служебный_ФК皸ɫ"/>
      <sheetName val="Служебный_ФК"/>
      <sheetName val="Служебный_ФК悄,"/>
      <sheetName val="Служебный_ФК峔("/>
      <sheetName val="Служебный_ФК厈-"/>
      <sheetName val="Служебный_ФК⽄"/>
      <sheetName val="Служебный_ФК⽬"/>
      <sheetName val="Служебный_ФК嵔_"/>
      <sheetName val="Служебный_ФК『"/>
      <sheetName val="Служебный_ФК⿯"/>
      <sheetName val="Служебный_ФКૐǪ"/>
      <sheetName val="Служебный_ФК　"/>
      <sheetName val="6НК/蠀"/>
      <sheetName val="Summary_&amp;_Variables"/>
      <sheetName val="Служебный_ФК1"/>
      <sheetName val="[form_xls]6НК/쀀"/>
      <sheetName val="[form_xls]6НК/栀)"/>
      <sheetName val="[form_xls]6НК/瀀à"/>
      <sheetName val="[form_xls]6НК/⠀´"/>
      <sheetName val="[form_xls]6НК/ࠀµ"/>
      <sheetName val="[form_xls]6НК/쀀Ø"/>
      <sheetName val="[form_xls]6НК/蠀"/>
      <sheetName val="[form_xls]6НК/ü"/>
      <sheetName val="[form_xls]6НК/£"/>
      <sheetName val="[form_xls]6НК/蠀"/>
      <sheetName val="[form_xls]6НК/頀K"/>
      <sheetName val="[form_xls][form_xls]6НК/쀀"/>
      <sheetName val="[form_xls][form_xls]6НК/栀)"/>
      <sheetName val="[form_xls][form_xls]6НК/瀀à"/>
      <sheetName val="[form_xls][form_xls]6НК/⠀´"/>
      <sheetName val="[form_xls][form_xls]6НК/ࠀµ"/>
      <sheetName val="[form_xls][form_xls]6НК/쀀Ø"/>
      <sheetName val="[form_xls][form_xls]6НК/蠀"/>
      <sheetName val="[form_xls][form_xls]6НК/ü"/>
      <sheetName val="[form_xls][form_xls]6НК/£"/>
      <sheetName val="[form_xls][form_xls]6НК/蠀"/>
      <sheetName val="[form_xls][form_xls]6НК/頀K"/>
      <sheetName val="Comp"/>
      <sheetName val="List of Functions"/>
      <sheetName val="WBS98"/>
      <sheetName val="Chart_data"/>
      <sheetName val="Управление"/>
      <sheetName val="input_data"/>
      <sheetName val="Финбюджет свод "/>
      <sheetName val="MS"/>
      <sheetName val="ïîñòàâêà ñðàâí13"/>
      <sheetName val="показатели"/>
      <sheetName val="рев дф (1.08.) (3)"/>
      <sheetName val="Фонд 15гор"/>
      <sheetName val="пост. пар."/>
      <sheetName val="6НК/_x0000_瀀G"/>
      <sheetName val="6НК0_x0000_#"/>
      <sheetName val="6НК0_x0000_Å"/>
      <sheetName val="Drop-Downs"/>
      <sheetName val="DCF"/>
      <sheetName val="Prep"/>
      <sheetName val="Проектные работы"/>
      <sheetName val="Спецтехника, оборудование, база"/>
      <sheetName val="Первоначальные условия"/>
      <sheetName val="Себестоимость"/>
      <sheetName val="сводУМЗ"/>
      <sheetName val="акт10"/>
      <sheetName val="Фин. пок-ли"/>
      <sheetName val="Acct Numb"/>
      <sheetName val="6НК예썘/_x0000_"/>
      <sheetName val="COS"/>
      <sheetName val="пассоб"/>
      <sheetName val="Royalty"/>
      <sheetName val="1610"/>
      <sheetName val="1210"/>
      <sheetName val="Бонды стр.341"/>
      <sheetName val="АлЭС"/>
      <sheetName val="Piv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/>
      <sheetData sheetId="893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/>
      <sheetData sheetId="928"/>
      <sheetData sheetId="929"/>
      <sheetData sheetId="930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 refreshError="1"/>
      <sheetData sheetId="978" refreshError="1"/>
      <sheetData sheetId="979" refreshError="1"/>
      <sheetData sheetId="980" refreshError="1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Сводная"/>
      <sheetName val="ДДСАБ"/>
      <sheetName val="ДДСККБ"/>
      <sheetName val="Лист2"/>
      <sheetName val="Актив(1)"/>
      <sheetName val="Форма2"/>
      <sheetName val="ЯНВАРЬ"/>
      <sheetName val="Sheet1"/>
      <sheetName val="PP&amp;E mvt for 2003"/>
      <sheetName val="Intercompany transactions"/>
      <sheetName val="Конс "/>
      <sheetName val="TB"/>
      <sheetName val="PR CN"/>
      <sheetName val="Статьи"/>
      <sheetName val="Gzb_1"/>
      <sheetName val="АФ"/>
      <sheetName val="Общая информация"/>
      <sheetName val="Унифицированная"/>
      <sheetName val="Аукцион - форма"/>
      <sheetName val="П_макросы"/>
      <sheetName val="П_приформирование"/>
      <sheetName val="Dialog_vvod"/>
      <sheetName val="Ждать"/>
      <sheetName val="Имена_файлов"/>
      <sheetName val="Config"/>
      <sheetName val="Д_архивация"/>
      <sheetName val="Д_даты_архивации"/>
      <sheetName val="Д_настройка"/>
      <sheetName val="IS"/>
      <sheetName val="Cash CCI Detail"/>
      <sheetName val="XLR_NoRangeSheet"/>
      <sheetName val="валюта"/>
      <sheetName val="ТД РАП"/>
      <sheetName val="XREF"/>
      <sheetName val="KEGOC - Global"/>
      <sheetName val="Sarbai MES"/>
      <sheetName val="Б.мчас (П)"/>
      <sheetName val="д.7.001"/>
      <sheetName val="1 вариант  2009 "/>
      <sheetName val="поставка сравн13"/>
      <sheetName val="#ССЫЛКА"/>
      <sheetName val="Форма1"/>
      <sheetName val="Prelim Cost"/>
      <sheetName val="summary"/>
      <sheetName val="Бюдж-тенге"/>
      <sheetName val="Добыча нефти4"/>
      <sheetName val="b-4"/>
      <sheetName val="ао"/>
      <sheetName val="ТД_РАП"/>
      <sheetName val="3.3. Inventories"/>
      <sheetName val="Debt"/>
      <sheetName val="Const"/>
      <sheetName val="KAR10"/>
      <sheetName val="Контакты"/>
      <sheetName val="curve"/>
      <sheetName val="Анализ закл. работ"/>
      <sheetName val="Parameters"/>
      <sheetName val="факс(2005-20гг.)"/>
      <sheetName val="Налоги"/>
      <sheetName val="12НК"/>
      <sheetName val="Предпр"/>
      <sheetName val="ЦентрЗатр"/>
      <sheetName val="ЕдИзм"/>
      <sheetName val="из сем"/>
      <sheetName val="definitions"/>
      <sheetName val="33. Tran. and selling expenses"/>
      <sheetName val="Счет-ф"/>
      <sheetName val="аккредитивы"/>
      <sheetName val="D2 DCF"/>
      <sheetName val="бартер"/>
      <sheetName val="курсы"/>
      <sheetName val="C-Total Market"/>
      <sheetName val="I-Demand Drivers"/>
      <sheetName val="июль ппд(факт)"/>
      <sheetName val="25.07.08г (2)"/>
      <sheetName val="GAAP TB 31.12.01  detail p&amp;l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Добычанефти4"/>
      <sheetName val="поставкасравн13"/>
      <sheetName val="2008 ГСМ"/>
      <sheetName val="канц"/>
      <sheetName val="Плата за загрязнение "/>
      <sheetName val="Типограф"/>
      <sheetName val="Бюджет"/>
      <sheetName val="TBA"/>
      <sheetName val="CoA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FES"/>
      <sheetName val="Referenc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Products"/>
      <sheetName val="1450"/>
      <sheetName val="Tickmarks"/>
      <sheetName val="Бонды стр.341"/>
      <sheetName val="Report1"/>
      <sheetName val="Final"/>
      <sheetName val="Лист5"/>
      <sheetName val="Лист1"/>
      <sheetName val="Final (2)"/>
      <sheetName val="CSFP"/>
      <sheetName val="CSCE"/>
      <sheetName val="100"/>
      <sheetName val="105"/>
      <sheetName val="130.1"/>
      <sheetName val="130.2"/>
      <sheetName val="120"/>
      <sheetName val="150"/>
      <sheetName val="160"/>
      <sheetName val="190"/>
      <sheetName val="215"/>
      <sheetName val="200"/>
      <sheetName val="213"/>
      <sheetName val="210"/>
      <sheetName val="250"/>
      <sheetName val="260"/>
      <sheetName val="CSP&amp;L"/>
      <sheetName val="540 700"/>
      <sheetName val="660"/>
      <sheetName val="640 830"/>
      <sheetName val="800"/>
      <sheetName val="900"/>
      <sheetName val="IFRS 7-CCY"/>
      <sheetName val="IFRS 7-Liquidity"/>
      <sheetName val="IFRS 7-Geo"/>
      <sheetName val="IFRS 7-Credit risk"/>
      <sheetName val="Regulatory"/>
      <sheetName val="Criterion Range"/>
      <sheetName val="ОборБалФормОтч"/>
      <sheetName val="Hidden"/>
      <sheetName val="OS"/>
      <sheetName val="Cash flows - PBC"/>
      <sheetName val="FA register"/>
      <sheetName val="Kas FA Movement"/>
      <sheetName val="Storage"/>
      <sheetName val="NTA adjustment calc"/>
      <sheetName val="Исх"/>
      <sheetName val="13А ГЭП-анализ"/>
      <sheetName val="Нормативы"/>
      <sheetName val="Аукцион_-_форма"/>
      <sheetName val="8180_(8181,8182)"/>
      <sheetName val="Аукцион_-_форма1"/>
      <sheetName val="8180_(8181,8182)1"/>
      <sheetName val="Links"/>
      <sheetName val="Lead"/>
      <sheetName val="Переоценка сроч"/>
      <sheetName val="breakdown"/>
      <sheetName val="FA depreciation"/>
      <sheetName val="ввод-вывод ОС авг2004- 2005"/>
      <sheetName val="Технический"/>
      <sheetName val="Откл. по фин. рез"/>
      <sheetName val="п 15"/>
      <sheetName val="Перечень связанных сторон"/>
      <sheetName val="Движение финансов"/>
      <sheetName val="project proforma"/>
      <sheetName val="Sum Statement"/>
      <sheetName val="capital"/>
      <sheetName val="prod stats"/>
      <sheetName val="prod value"/>
      <sheetName val="tax"/>
      <sheetName val="ТД_РАП1"/>
      <sheetName val="3_3__Inventories"/>
      <sheetName val="Анализ_закл__работ"/>
      <sheetName val="Cash_CCI_Detail"/>
      <sheetName val="KEGOC_-_Global"/>
      <sheetName val="Sarbai_MES"/>
      <sheetName val="Б_мчас_(П)"/>
      <sheetName val="д_7_001"/>
      <sheetName val="1_вариант__2009_"/>
      <sheetName val="поставка_сравн13"/>
      <sheetName val="Prelim_Cost"/>
      <sheetName val="Конс_"/>
      <sheetName val="PP&amp;E_mvt_for_2003"/>
      <sheetName val="PR_CN"/>
      <sheetName val="Общая_информация"/>
      <sheetName val="Intercompany_transactions"/>
      <sheetName val="Перечень_связанных_сторон"/>
      <sheetName val="t0_name"/>
    </sheetNames>
    <sheetDataSet>
      <sheetData sheetId="0" refreshError="1">
        <row r="2">
          <cell r="A2" t="str">
            <v>НИН</v>
          </cell>
          <cell r="B2" t="str">
            <v>№эмиссиип/п</v>
          </cell>
          <cell r="C2" t="str">
            <v>Датаэмиссии</v>
          </cell>
          <cell r="D2" t="str">
            <v>Датапогашения</v>
          </cell>
          <cell r="E2" t="str">
            <v>Кол-водней до пога-шения</v>
          </cell>
          <cell r="F2" t="str">
            <v>Средневзв.цена, % отноминала</v>
          </cell>
          <cell r="G2" t="str">
            <v>Ценаотсечения,% отноминала</v>
          </cell>
          <cell r="H2" t="str">
            <v>Доходность,% годовых</v>
          </cell>
          <cell r="I2" t="str">
            <v>Объемэмитента,тенге</v>
          </cell>
          <cell r="J2" t="str">
            <v>Кол-воподанныхзаявок,штук</v>
          </cell>
          <cell r="K2" t="str">
            <v>Кол-воподанныхзаявок,тенге</v>
          </cell>
          <cell r="L2" t="str">
            <v>Объемудовлетв.заявок,штук</v>
          </cell>
          <cell r="M2" t="str">
            <v>Объемудовлетв.заявок,тенге</v>
          </cell>
          <cell r="N2" t="str">
            <v>Спрос,% кэмиссии</v>
          </cell>
          <cell r="O2" t="str">
            <v>Кол-воучаст-ников</v>
          </cell>
          <cell r="P2" t="str">
            <v>Номиналобязатель-ства, тенге</v>
          </cell>
          <cell r="Q2" t="str">
            <v>Макс. объемприобретениядилером илиинвестором,% от эмиссии</v>
          </cell>
          <cell r="R2" t="str">
            <v>Макс. объемудовлетвор. заявокнерезидентов,% от объявленногообъема</v>
          </cell>
          <cell r="S2" t="str">
            <v>Размер удовлетвор.неконкурентн. заявок, % отустановленногообъема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A4" t="str">
            <v>KZ4CK2409977</v>
          </cell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A5" t="str">
            <v>KZ4CK2412971</v>
          </cell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A6" t="str">
            <v>KZ4CK2603983</v>
          </cell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A7" t="str">
            <v>KZ4CK2406981</v>
          </cell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A8" t="str">
            <v>KZ4CK2509982</v>
          </cell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A9" t="str">
            <v>KZ4CK2512986</v>
          </cell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A10" t="str">
            <v>KZ4CL2503991</v>
          </cell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A11" t="str">
            <v>KZ4CL2406997</v>
          </cell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A12" t="str">
            <v>KZ4CL2312997</v>
          </cell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A13" t="str">
            <v>KZ46L0807993</v>
          </cell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A14" t="str">
            <v>KZ43L0804997</v>
          </cell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A15" t="str">
            <v>KZ87K1401990</v>
          </cell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A16" t="str">
            <v>KZ8EK2201991</v>
          </cell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A17" t="str">
            <v>KZ8LK2901991</v>
          </cell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A18" t="str">
            <v>KZ46L1507998</v>
          </cell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A19" t="str">
            <v>KZ43L1504992</v>
          </cell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A20" t="str">
            <v>KZ95K1802992</v>
          </cell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A21" t="str">
            <v>KZ8LK0502999</v>
          </cell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A22" t="str">
            <v>KZ8EK2901996</v>
          </cell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A23" t="str">
            <v>KZ46L2207994</v>
          </cell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A24" t="str">
            <v>KZ43L2204998</v>
          </cell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A25" t="str">
            <v>KZ95K2502997</v>
          </cell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A26" t="str">
            <v>KZ8LK1202995</v>
          </cell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A27" t="str">
            <v>KZ8EK0502994</v>
          </cell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A28" t="str">
            <v>KZ46L2907999</v>
          </cell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A29" t="str">
            <v>KZ43L2904993</v>
          </cell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A30" t="str">
            <v>KZ8SK2502992</v>
          </cell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A31" t="str">
            <v>KZ8LK1902990</v>
          </cell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A32" t="str">
            <v>KZ8EK1202990</v>
          </cell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A33" t="str">
            <v>KZ46L0508997</v>
          </cell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A34" t="str">
            <v>KZ43L0605998</v>
          </cell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A35" t="str">
            <v>KZ95K1103995</v>
          </cell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A36" t="str">
            <v>KZ8SK0503992</v>
          </cell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A37" t="str">
            <v>KZ8EK1902995</v>
          </cell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A38" t="str">
            <v>KZ46L1208993</v>
          </cell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A39" t="str">
            <v>KZ43L1305994</v>
          </cell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A40" t="str">
            <v>KZ8EK2502992</v>
          </cell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A41" t="str">
            <v>KZ95K1903998</v>
          </cell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A42" t="str">
            <v>KZ96K2603991</v>
          </cell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A43" t="str">
            <v>KZ46L1908998</v>
          </cell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A44" t="str">
            <v>KZ43L2005999</v>
          </cell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A45" t="str">
            <v>KZ8SK1803995</v>
          </cell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A46" t="str">
            <v>KZ96K0204990</v>
          </cell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G46">
            <v>97.28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O46" t="str">
            <v>н/д</v>
          </cell>
          <cell r="P46">
            <v>100</v>
          </cell>
          <cell r="S46">
            <v>60</v>
          </cell>
          <cell r="T46" t="str">
            <v>ГКО-6</v>
          </cell>
        </row>
        <row r="47">
          <cell r="A47" t="str">
            <v>KZ8EK0503992</v>
          </cell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A48" t="str">
            <v>KZ46L2608993</v>
          </cell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A49" t="str">
            <v>KZ43L2705994</v>
          </cell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A50" t="str">
            <v>KZ8SK2503990</v>
          </cell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A51" t="str">
            <v>KZ95K0204992</v>
          </cell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G51">
            <v>97.75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O51" t="str">
            <v>н/д</v>
          </cell>
          <cell r="P51">
            <v>100</v>
          </cell>
          <cell r="S51">
            <v>60</v>
          </cell>
          <cell r="T51" t="str">
            <v>ГКО-6</v>
          </cell>
        </row>
        <row r="52">
          <cell r="A52" t="str">
            <v>KZ97K1604998</v>
          </cell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A53" t="str">
            <v>KZ46L0209992</v>
          </cell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A54" t="str">
            <v>KZ43L0306993</v>
          </cell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A55" t="str">
            <v>KZ8SK0104999</v>
          </cell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A56" t="str">
            <v>KZ87K1203990</v>
          </cell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S56">
            <v>60</v>
          </cell>
          <cell r="T56" t="str">
            <v>ГКО-6</v>
          </cell>
        </row>
        <row r="57">
          <cell r="A57" t="str">
            <v>KZ95K0904997</v>
          </cell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A58" t="str">
            <v>KZ46L0909997</v>
          </cell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A59" t="str">
            <v>KZ43L1006998</v>
          </cell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A60" t="str">
            <v>KZ97K2904991</v>
          </cell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A61" t="str">
            <v>KZ95K1604992</v>
          </cell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A62" t="str">
            <v>KZ98K0705992</v>
          </cell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S62">
            <v>60</v>
          </cell>
          <cell r="T62" t="str">
            <v>Ноты-14</v>
          </cell>
        </row>
        <row r="63">
          <cell r="A63" t="str">
            <v>KZ46L1609992</v>
          </cell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A64" t="str">
            <v>KZ43L1706993</v>
          </cell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A65" t="str">
            <v>KZ95K2204990</v>
          </cell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A66" t="str">
            <v>KZ8SK1604997</v>
          </cell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S66">
            <v>60</v>
          </cell>
          <cell r="T66" t="str">
            <v>Ноты-14</v>
          </cell>
        </row>
        <row r="67">
          <cell r="A67" t="str">
            <v>KZ97K0705994</v>
          </cell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A68" t="str">
            <v>KZ43L2406999</v>
          </cell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S68">
            <v>50</v>
          </cell>
          <cell r="T68" t="str">
            <v>Ноты-14</v>
          </cell>
        </row>
        <row r="69">
          <cell r="A69" t="str">
            <v>KZ32L2303A00</v>
          </cell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A70" t="str">
            <v>KZ4CL2303A09</v>
          </cell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J70">
            <v>156716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A71" t="str">
            <v>KZ95K3004993</v>
          </cell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A72" t="str">
            <v>KZ8LK1604992</v>
          </cell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A73" t="str">
            <v>KZ46L3009993</v>
          </cell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S73">
            <v>50</v>
          </cell>
          <cell r="T73" t="str">
            <v>Ноты-14</v>
          </cell>
        </row>
        <row r="74">
          <cell r="A74" t="str">
            <v>KZ43L0107995</v>
          </cell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A75" t="str">
            <v>KZ96K1405992</v>
          </cell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S75">
            <v>60</v>
          </cell>
          <cell r="T75" t="str">
            <v>Ноты-14</v>
          </cell>
        </row>
        <row r="76">
          <cell r="A76" t="str">
            <v>KZ8SK3004998</v>
          </cell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A77" t="str">
            <v>KZ46L0710999</v>
          </cell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S77">
            <v>50</v>
          </cell>
          <cell r="T77" t="str">
            <v>Ноты-14</v>
          </cell>
        </row>
        <row r="78">
          <cell r="A78" t="str">
            <v>KZ43L0807990</v>
          </cell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A79" t="str">
            <v>KZ32L0604A00</v>
          </cell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A80" t="str">
            <v>KZ95K1305996</v>
          </cell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Q80">
            <v>88.3</v>
          </cell>
          <cell r="R80">
            <v>116.75</v>
          </cell>
          <cell r="T80" t="str">
            <v>Ноты-14</v>
          </cell>
        </row>
        <row r="81">
          <cell r="A81" t="str">
            <v>KZ8LK3004993</v>
          </cell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A82" t="str">
            <v>KZ55L0804A42</v>
          </cell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A83" t="str">
            <v>KZ8EK2304993</v>
          </cell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S83">
            <v>60</v>
          </cell>
          <cell r="T83" t="str">
            <v>Ноты-14</v>
          </cell>
        </row>
        <row r="84">
          <cell r="A84" t="str">
            <v>KZ46L1410995</v>
          </cell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A85" t="str">
            <v>KZ43L1507995</v>
          </cell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Q85">
            <v>114</v>
          </cell>
          <cell r="R85">
            <v>132.30000000000001</v>
          </cell>
          <cell r="S85">
            <v>50</v>
          </cell>
          <cell r="T85" t="str">
            <v>Ноты-14</v>
          </cell>
        </row>
        <row r="86">
          <cell r="A86" t="str">
            <v>KZ87K2204997</v>
          </cell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A87" t="str">
            <v>KZ8EK3004998</v>
          </cell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S87">
            <v>60</v>
          </cell>
          <cell r="T87" t="str">
            <v>Ноты-07</v>
          </cell>
        </row>
        <row r="88">
          <cell r="A88" t="str">
            <v>KZ8LK0705998</v>
          </cell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S88">
            <v>60</v>
          </cell>
          <cell r="T88" t="str">
            <v>Ноты-14</v>
          </cell>
        </row>
        <row r="89">
          <cell r="A89" t="str">
            <v>KZ46L2110990</v>
          </cell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A90" t="str">
            <v>KZ43L2207991</v>
          </cell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Q90">
            <v>114</v>
          </cell>
          <cell r="R90">
            <v>132.30000000000001</v>
          </cell>
          <cell r="S90">
            <v>50</v>
          </cell>
          <cell r="T90" t="str">
            <v>Ноты-14</v>
          </cell>
        </row>
        <row r="91">
          <cell r="A91" t="str">
            <v>KZ8EK0605995</v>
          </cell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A92" t="str">
            <v>KZ8SK2105994</v>
          </cell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S92">
            <v>60</v>
          </cell>
          <cell r="T92" t="str">
            <v>Ноты-14</v>
          </cell>
        </row>
        <row r="93">
          <cell r="A93" t="str">
            <v>KZ8LK1405994</v>
          </cell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A94" t="str">
            <v>KZ46L2810995</v>
          </cell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Q94">
            <v>114.19</v>
          </cell>
          <cell r="R94">
            <v>140.80000000000001</v>
          </cell>
          <cell r="S94">
            <v>50</v>
          </cell>
          <cell r="T94" t="str">
            <v>Ноты-14</v>
          </cell>
        </row>
        <row r="95">
          <cell r="A95" t="str">
            <v>KZ43L2907996</v>
          </cell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A96" t="str">
            <v>KZ8LK2005991</v>
          </cell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A97" t="str">
            <v>KZ8SK2805999</v>
          </cell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S97">
            <v>60</v>
          </cell>
          <cell r="T97" t="str">
            <v>Ноты-14</v>
          </cell>
        </row>
        <row r="98">
          <cell r="A98" t="str">
            <v>KZ8EK1405999</v>
          </cell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A99" t="str">
            <v>KZ46L0411994</v>
          </cell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Q99">
            <v>115.5</v>
          </cell>
          <cell r="R99">
            <v>140.4</v>
          </cell>
          <cell r="S99">
            <v>50</v>
          </cell>
          <cell r="T99" t="str">
            <v>Ноты-14</v>
          </cell>
        </row>
        <row r="100">
          <cell r="A100" t="str">
            <v>KZ43L0508994</v>
          </cell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A101" t="str">
            <v>KZ8SK0406998</v>
          </cell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S101">
            <v>60</v>
          </cell>
          <cell r="T101" t="str">
            <v>Ноты-14</v>
          </cell>
        </row>
        <row r="102">
          <cell r="A102" t="str">
            <v>KZ8EK2105994</v>
          </cell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A103" t="str">
            <v>KZ46L1111999</v>
          </cell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Q103">
            <v>116.75</v>
          </cell>
          <cell r="R103">
            <v>140.19999999999999</v>
          </cell>
          <cell r="S103">
            <v>50</v>
          </cell>
          <cell r="T103" t="str">
            <v>Ноты-14</v>
          </cell>
        </row>
        <row r="104">
          <cell r="A104" t="str">
            <v>KZ43L1208990</v>
          </cell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A105" t="str">
            <v>KZ8EK2705991</v>
          </cell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A106" t="str">
            <v>KZ8LK0406993</v>
          </cell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S106">
            <v>60</v>
          </cell>
          <cell r="T106" t="str">
            <v>Ноты-14</v>
          </cell>
        </row>
        <row r="107">
          <cell r="A107" t="str">
            <v>KZ87K2105996</v>
          </cell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A108" t="str">
            <v>KZ46L1811994</v>
          </cell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Q108">
            <v>118.1</v>
          </cell>
          <cell r="S108">
            <v>50</v>
          </cell>
          <cell r="T108" t="str">
            <v>Ноты-14</v>
          </cell>
        </row>
        <row r="109">
          <cell r="A109" t="str">
            <v>KZ43L1908995</v>
          </cell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A110" t="str">
            <v>KZ8LK1006990</v>
          </cell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S110">
            <v>60</v>
          </cell>
          <cell r="T110" t="str">
            <v>Ноты-14</v>
          </cell>
        </row>
        <row r="111">
          <cell r="A111" t="str">
            <v>KZ87K2805991</v>
          </cell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A112" t="str">
            <v>KZ8EK0406998</v>
          </cell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S112">
            <v>60</v>
          </cell>
          <cell r="T112" t="str">
            <v>Ноты-14</v>
          </cell>
        </row>
        <row r="113">
          <cell r="A113" t="str">
            <v>KZ46L2511999</v>
          </cell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A114" t="str">
            <v>KZ43L2608990</v>
          </cell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A115" t="str">
            <v>KZ87K0306992</v>
          </cell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S115">
            <v>60</v>
          </cell>
          <cell r="T115" t="str">
            <v>Ноты-14</v>
          </cell>
        </row>
        <row r="116">
          <cell r="A116" t="str">
            <v>KZ8EK1106993</v>
          </cell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A117" t="str">
            <v>KZ32L3011999</v>
          </cell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S117">
            <v>50</v>
          </cell>
          <cell r="T117" t="str">
            <v>Ноты-14</v>
          </cell>
        </row>
        <row r="118">
          <cell r="A118" t="str">
            <v>KZ43L3008992</v>
          </cell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A119" t="str">
            <v>KZ46L0212996</v>
          </cell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A120" t="str">
            <v>KZ87K1006997</v>
          </cell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S120">
            <v>60</v>
          </cell>
          <cell r="T120" t="str">
            <v>Ноты-14</v>
          </cell>
        </row>
        <row r="121">
          <cell r="A121" t="str">
            <v>KZ8EK1806998</v>
          </cell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A122" t="str">
            <v>KZ8LK2506998</v>
          </cell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S122">
            <v>60</v>
          </cell>
          <cell r="T122" t="str">
            <v>Ноты-14</v>
          </cell>
        </row>
        <row r="123">
          <cell r="A123" t="str">
            <v>KZ46L0912991</v>
          </cell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A124" t="str">
            <v>KZ43L0909994</v>
          </cell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A125" t="str">
            <v>KZ87K1706992</v>
          </cell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S125">
            <v>60</v>
          </cell>
          <cell r="T125" t="str">
            <v>Ноты-14</v>
          </cell>
        </row>
        <row r="126">
          <cell r="A126" t="str">
            <v>KZ8EK2506993</v>
          </cell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A127" t="str">
            <v>KZ46L1612996</v>
          </cell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S127">
            <v>50</v>
          </cell>
          <cell r="T127" t="str">
            <v>Ноты-07</v>
          </cell>
        </row>
        <row r="128">
          <cell r="A128" t="str">
            <v>KZ43L1609999</v>
          </cell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A129" t="str">
            <v>KZ87K2406998</v>
          </cell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A130" t="str">
            <v>KZ8EK0207990</v>
          </cell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S130">
            <v>60</v>
          </cell>
          <cell r="T130" t="str">
            <v>Ноты-14</v>
          </cell>
        </row>
        <row r="131">
          <cell r="A131" t="str">
            <v>KZ46L2312992</v>
          </cell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A132" t="str">
            <v>KZ43L2309995</v>
          </cell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Q132">
            <v>131</v>
          </cell>
          <cell r="R132">
            <v>135.5</v>
          </cell>
          <cell r="S132">
            <v>50</v>
          </cell>
          <cell r="T132" t="str">
            <v>Ноты-14</v>
          </cell>
        </row>
        <row r="133">
          <cell r="A133" t="str">
            <v>KZ87K0107994</v>
          </cell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A134" t="str">
            <v>KZ8EK0907995</v>
          </cell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A135" t="str">
            <v>KZ8LK1607995</v>
          </cell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Q135">
            <v>131</v>
          </cell>
          <cell r="R135">
            <v>132.30000000000001</v>
          </cell>
          <cell r="S135">
            <v>60</v>
          </cell>
          <cell r="T135" t="str">
            <v>Ноты-14</v>
          </cell>
        </row>
        <row r="136">
          <cell r="A136" t="str">
            <v>KZ43L3009990</v>
          </cell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A137" t="str">
            <v>KZ31L3009995</v>
          </cell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S137">
            <v>50</v>
          </cell>
          <cell r="T137" t="str">
            <v>Ноты-14</v>
          </cell>
        </row>
        <row r="138">
          <cell r="A138" t="str">
            <v>KZ87K0807999</v>
          </cell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A139" t="str">
            <v>KZ8EK1607990</v>
          </cell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A140" t="str">
            <v>KZ8LK2307991</v>
          </cell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Q140">
            <v>132</v>
          </cell>
          <cell r="R140">
            <v>132.30000000000001</v>
          </cell>
          <cell r="S140">
            <v>60</v>
          </cell>
          <cell r="T140" t="str">
            <v>Ноты-14</v>
          </cell>
        </row>
        <row r="141">
          <cell r="A141" t="str">
            <v>KZ46L0601A07</v>
          </cell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A142" t="str">
            <v>KZ43L0710996</v>
          </cell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A143" t="str">
            <v>KZ71B0707A00</v>
          </cell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A144" t="str">
            <v>KZ87K1607992</v>
          </cell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A145" t="str">
            <v>KZ8EK2307996</v>
          </cell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A146" t="str">
            <v>KZ46L1301A08</v>
          </cell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A147" t="str">
            <v>KZ43L1410992</v>
          </cell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A148" t="str">
            <v>KZ87K2207990</v>
          </cell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A149" t="str">
            <v>KZ87K2307998</v>
          </cell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A150" t="str">
            <v>KZ8EK3007991</v>
          </cell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A151" t="str">
            <v>KZ46L2001A09</v>
          </cell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A152" t="str">
            <v>KZ43L2110997</v>
          </cell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A153" t="str">
            <v>KZ87K2907995</v>
          </cell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A154" t="str">
            <v>KZ8EK0608999</v>
          </cell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A155" t="str">
            <v>KZ43L2210995</v>
          </cell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A156" t="str">
            <v>KZ43L2710994</v>
          </cell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A157" t="str">
            <v>KZ43L2810992</v>
          </cell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A158" t="str">
            <v>KZ71B2807A05</v>
          </cell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A159" t="str">
            <v>KZ8EK1208997</v>
          </cell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A160" t="str">
            <v>KZ31L2910995</v>
          </cell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A161" t="str">
            <v>KZ8LK2008995</v>
          </cell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A162" t="str">
            <v>KZ43L0311998</v>
          </cell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A163" t="str">
            <v>KZ43L0411996</v>
          </cell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A164" t="str">
            <v>KZ8LK2708990</v>
          </cell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A165" t="str">
            <v>KZ8SK0309994</v>
          </cell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A166" t="str">
            <v>KZ43L1011998</v>
          </cell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A167" t="str">
            <v>KZ43L1111996</v>
          </cell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A168" t="str">
            <v>KZ95K1709999</v>
          </cell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A169" t="str">
            <v>KZ8LK0309999</v>
          </cell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A170" t="str">
            <v>KZ43L1711993</v>
          </cell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A171" t="str">
            <v>KZ43L1811991</v>
          </cell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A172" t="str">
            <v>KZ8LK1009994</v>
          </cell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A173" t="str">
            <v>KZ95K2409995</v>
          </cell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A174" t="str">
            <v>KZ43L2411999</v>
          </cell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A175" t="str">
            <v>KZ43L2511996</v>
          </cell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A176" t="str">
            <v>KZ8EK0909991</v>
          </cell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A177" t="str">
            <v>KZ8SK2409990</v>
          </cell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A178" t="str">
            <v>KZ31L3011991</v>
          </cell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S178">
            <v>50</v>
          </cell>
          <cell r="T178" t="str">
            <v>Ноты-14</v>
          </cell>
        </row>
        <row r="179">
          <cell r="A179" t="str">
            <v>KZ43L3011996</v>
          </cell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A180" t="str">
            <v>KZ8SK0110996</v>
          </cell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S180">
            <v>60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A185" t="str">
            <v>KZ8EK2409990</v>
          </cell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S185">
            <v>60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A188" t="str">
            <v>KZ43L1612993</v>
          </cell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Q188">
            <v>135</v>
          </cell>
          <cell r="R188">
            <v>138.25</v>
          </cell>
          <cell r="S188">
            <v>50</v>
          </cell>
          <cell r="T188" t="str">
            <v>Ноты-14</v>
          </cell>
        </row>
        <row r="189">
          <cell r="A189" t="str">
            <v>KZ8EK3009997</v>
          </cell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S189">
            <v>60</v>
          </cell>
          <cell r="T189" t="str">
            <v>Ноты-28</v>
          </cell>
        </row>
        <row r="190">
          <cell r="A190" t="str">
            <v>KZ8SK1510996</v>
          </cell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S190">
            <v>60</v>
          </cell>
          <cell r="T190" t="str">
            <v>Ноты-14</v>
          </cell>
        </row>
        <row r="191">
          <cell r="A191" t="str">
            <v>KZ8EK0110996</v>
          </cell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Q191">
            <v>135</v>
          </cell>
          <cell r="R191">
            <v>140</v>
          </cell>
          <cell r="S191">
            <v>60</v>
          </cell>
          <cell r="T191" t="str">
            <v>Ноты-14</v>
          </cell>
        </row>
        <row r="192">
          <cell r="A192" t="str">
            <v>KZ43L2212991</v>
          </cell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S192">
            <v>50</v>
          </cell>
          <cell r="T192" t="str">
            <v>Ноты-07</v>
          </cell>
        </row>
        <row r="193">
          <cell r="A193" t="str">
            <v>KZ43L2312999</v>
          </cell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Q193">
            <v>135.5</v>
          </cell>
          <cell r="R193">
            <v>138.25</v>
          </cell>
          <cell r="S193">
            <v>50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A196" t="str">
            <v>KZ8EK0810991</v>
          </cell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S196">
            <v>60</v>
          </cell>
          <cell r="T196" t="str">
            <v>Ноты-07</v>
          </cell>
        </row>
        <row r="197">
          <cell r="A197" t="str">
            <v>KZ43L2912996</v>
          </cell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S197">
            <v>50</v>
          </cell>
          <cell r="T197" t="str">
            <v>Ноты-14</v>
          </cell>
        </row>
        <row r="198">
          <cell r="A198" t="str">
            <v>KZ46L3003A05</v>
          </cell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Q198">
            <v>140</v>
          </cell>
          <cell r="R198">
            <v>141.80000000000001</v>
          </cell>
          <cell r="S198">
            <v>50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A201" t="str">
            <v>KZ8LK2210997</v>
          </cell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Q201">
            <v>140</v>
          </cell>
          <cell r="R201">
            <v>141</v>
          </cell>
          <cell r="S201">
            <v>60</v>
          </cell>
          <cell r="T201" t="str">
            <v>Ноты-14</v>
          </cell>
        </row>
        <row r="202">
          <cell r="A202" t="str">
            <v>KZ43L0601A00</v>
          </cell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S202">
            <v>50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A205" t="str">
            <v>KZ8EK2210992</v>
          </cell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S205">
            <v>60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Q208">
            <v>141</v>
          </cell>
          <cell r="R208">
            <v>142.4</v>
          </cell>
          <cell r="S208">
            <v>50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S209">
            <v>60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Q211">
            <v>141</v>
          </cell>
          <cell r="R211">
            <v>140.4</v>
          </cell>
          <cell r="S211">
            <v>60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S214">
            <v>60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Q216">
            <v>141</v>
          </cell>
          <cell r="R216">
            <v>140.4</v>
          </cell>
          <cell r="S216">
            <v>60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S218">
            <v>60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S221">
            <v>50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Q222">
            <v>140.4</v>
          </cell>
          <cell r="R222">
            <v>142.1</v>
          </cell>
          <cell r="S222">
            <v>50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S224">
            <v>60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Q225">
            <v>140.4</v>
          </cell>
          <cell r="R225">
            <v>138.19999999999999</v>
          </cell>
          <cell r="S225">
            <v>60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S228">
            <v>60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S229">
            <v>60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Q232">
            <v>139.80000000000001</v>
          </cell>
          <cell r="R232">
            <v>142.4</v>
          </cell>
          <cell r="S232">
            <v>50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S233">
            <v>60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Q236">
            <v>138.19999999999999</v>
          </cell>
          <cell r="R236">
            <v>142.4</v>
          </cell>
          <cell r="S236">
            <v>50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Q237">
            <v>138.19999999999999</v>
          </cell>
          <cell r="R237">
            <v>142.65</v>
          </cell>
          <cell r="S237">
            <v>50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S239">
            <v>50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S240">
            <v>50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S242">
            <v>50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S244">
            <v>50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S245">
            <v>50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S248">
            <v>60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S249">
            <v>50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S252">
            <v>50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S253">
            <v>50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S255">
            <v>50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S256">
            <v>50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S261">
            <v>60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Q262">
            <v>138.19999999999999</v>
          </cell>
          <cell r="R262">
            <v>144.5</v>
          </cell>
          <cell r="S262">
            <v>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Q265">
            <v>138.19999999999999</v>
          </cell>
          <cell r="R265">
            <v>142.75</v>
          </cell>
          <cell r="S265">
            <v>50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S266">
            <v>60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S268">
            <v>50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S269">
            <v>60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S272">
            <v>50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S275">
            <v>60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S276">
            <v>60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Q279">
            <v>139.4</v>
          </cell>
          <cell r="R279">
            <v>142.65</v>
          </cell>
          <cell r="S279">
            <v>50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S280">
            <v>60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Q282">
            <v>139.5</v>
          </cell>
          <cell r="R282">
            <v>145.1</v>
          </cell>
          <cell r="S282">
            <v>50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S283">
            <v>50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Q286">
            <v>139.5</v>
          </cell>
          <cell r="R286">
            <v>142.69999999999999</v>
          </cell>
          <cell r="S286">
            <v>50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S287">
            <v>50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S289">
            <v>60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S290">
            <v>60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S293">
            <v>60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Q294">
            <v>139.65</v>
          </cell>
          <cell r="R294">
            <v>145.15</v>
          </cell>
          <cell r="S294">
            <v>50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S297">
            <v>50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Q298">
            <v>139.85</v>
          </cell>
          <cell r="R298">
            <v>145.25</v>
          </cell>
          <cell r="S298">
            <v>50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S301">
            <v>50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S302">
            <v>50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F310">
            <v>90.91</v>
          </cell>
          <cell r="G310">
            <v>90.91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S310">
            <v>50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Q315">
            <v>141.05000000000001</v>
          </cell>
          <cell r="R315">
            <v>145.35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F325">
            <v>92.24</v>
          </cell>
          <cell r="G325">
            <v>92.24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S325">
            <v>50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F338">
            <v>98.78</v>
          </cell>
          <cell r="G338">
            <v>98.78</v>
          </cell>
          <cell r="H338">
            <v>12.844705405952601</v>
          </cell>
          <cell r="I338">
            <v>800000000</v>
          </cell>
          <cell r="J338">
            <v>14311378</v>
          </cell>
          <cell r="K338">
            <v>1412720773.2</v>
          </cell>
          <cell r="L338">
            <v>6903381</v>
          </cell>
          <cell r="M338">
            <v>681915975.17999995</v>
          </cell>
          <cell r="N338">
            <v>470.90692439999998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F382">
            <v>86.58</v>
          </cell>
          <cell r="G382">
            <v>86.58</v>
          </cell>
          <cell r="H382">
            <v>15.5001155001155</v>
          </cell>
          <cell r="I382">
            <v>750000000</v>
          </cell>
          <cell r="J382">
            <v>11613186</v>
          </cell>
          <cell r="K382">
            <v>997782717.17999995</v>
          </cell>
          <cell r="L382">
            <v>2899054</v>
          </cell>
          <cell r="M382">
            <v>251000095.31999999</v>
          </cell>
          <cell r="N382">
            <v>199.556543436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G384">
            <v>96.81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S384">
            <v>50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F387">
            <v>87.18</v>
          </cell>
          <cell r="G387">
            <v>87.18</v>
          </cell>
          <cell r="H387">
            <v>9.75</v>
          </cell>
          <cell r="I387">
            <v>300000000</v>
          </cell>
          <cell r="J387">
            <v>8635471</v>
          </cell>
          <cell r="K387">
            <v>746870001.77999997</v>
          </cell>
          <cell r="L387">
            <v>36850374</v>
          </cell>
          <cell r="M387">
            <v>36850374000</v>
          </cell>
          <cell r="N387">
            <v>248.95666725999999</v>
          </cell>
          <cell r="O387">
            <v>1</v>
          </cell>
          <cell r="P387">
            <v>1000</v>
          </cell>
          <cell r="S387">
            <v>50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F399">
            <v>87.61</v>
          </cell>
          <cell r="G399">
            <v>87.61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S399">
            <v>50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  <row r="403">
          <cell r="A403" t="str">
            <v>KZ99K2508A04</v>
          </cell>
          <cell r="B403" t="str">
            <v>408/n</v>
          </cell>
          <cell r="C403">
            <v>36700</v>
          </cell>
          <cell r="D403">
            <v>36763</v>
          </cell>
          <cell r="E403">
            <v>63</v>
          </cell>
          <cell r="F403">
            <v>98.22</v>
          </cell>
          <cell r="G403">
            <v>98.13</v>
          </cell>
          <cell r="H403">
            <v>10.470825131790299</v>
          </cell>
          <cell r="I403">
            <v>400000000</v>
          </cell>
          <cell r="J403">
            <v>5575319</v>
          </cell>
          <cell r="K403">
            <v>547518515.30999994</v>
          </cell>
          <cell r="L403">
            <v>5445043</v>
          </cell>
          <cell r="M403">
            <v>534815657.75</v>
          </cell>
          <cell r="N403">
            <v>136.8796288275</v>
          </cell>
          <cell r="O403">
            <v>10</v>
          </cell>
          <cell r="P403">
            <v>100</v>
          </cell>
          <cell r="S403">
            <v>60</v>
          </cell>
          <cell r="T403" t="str">
            <v>Ноты-63</v>
          </cell>
        </row>
        <row r="404">
          <cell r="A404" t="str">
            <v>KZ4CL2206A15</v>
          </cell>
          <cell r="B404" t="str">
            <v>55/12</v>
          </cell>
          <cell r="C404">
            <v>36700</v>
          </cell>
          <cell r="D404">
            <v>37064</v>
          </cell>
          <cell r="E404">
            <v>364</v>
          </cell>
          <cell r="F404">
            <v>87.61</v>
          </cell>
          <cell r="G404">
            <v>87.61</v>
          </cell>
          <cell r="H404">
            <v>14.142221207624701</v>
          </cell>
          <cell r="I404">
            <v>300000000</v>
          </cell>
          <cell r="J404">
            <v>4819927</v>
          </cell>
          <cell r="K404">
            <v>419048979.47000003</v>
          </cell>
          <cell r="L404">
            <v>1199927</v>
          </cell>
          <cell r="M404">
            <v>105125604.47</v>
          </cell>
          <cell r="N404">
            <v>139.68299315666701</v>
          </cell>
          <cell r="O404">
            <v>9</v>
          </cell>
          <cell r="P404">
            <v>100</v>
          </cell>
          <cell r="S404">
            <v>50</v>
          </cell>
          <cell r="T404" t="str">
            <v>ГКО-12</v>
          </cell>
        </row>
        <row r="405">
          <cell r="A405" t="str">
            <v>KZ4CL2806A19</v>
          </cell>
          <cell r="B405" t="str">
            <v>56/12</v>
          </cell>
          <cell r="C405">
            <v>36703</v>
          </cell>
          <cell r="D405">
            <v>37070</v>
          </cell>
          <cell r="E405">
            <v>366</v>
          </cell>
          <cell r="I405">
            <v>300000000</v>
          </cell>
          <cell r="P405">
            <v>100</v>
          </cell>
          <cell r="S405">
            <v>50</v>
          </cell>
          <cell r="T405" t="str">
            <v>ГКО-12</v>
          </cell>
        </row>
        <row r="406">
          <cell r="A406" t="str">
            <v>KZ52L2706A24</v>
          </cell>
          <cell r="B406" t="str">
            <v>11/24</v>
          </cell>
          <cell r="C406">
            <v>36704</v>
          </cell>
          <cell r="D406">
            <v>37434</v>
          </cell>
          <cell r="E406">
            <v>730</v>
          </cell>
          <cell r="I406">
            <v>300000000</v>
          </cell>
          <cell r="P406">
            <v>1000</v>
          </cell>
          <cell r="S406">
            <v>50</v>
          </cell>
          <cell r="T406" t="str">
            <v>ГКО-24</v>
          </cell>
        </row>
        <row r="407">
          <cell r="A407" t="str">
            <v>KZ97K1708A06</v>
          </cell>
          <cell r="B407" t="str">
            <v>409/n</v>
          </cell>
          <cell r="C407">
            <v>36705</v>
          </cell>
          <cell r="D407">
            <v>36755</v>
          </cell>
          <cell r="E407">
            <v>49</v>
          </cell>
          <cell r="F407">
            <v>98.62</v>
          </cell>
          <cell r="G407">
            <v>98.62</v>
          </cell>
          <cell r="H407">
            <v>10.3948778862589</v>
          </cell>
          <cell r="I407">
            <v>500000000</v>
          </cell>
          <cell r="J407">
            <v>3349900</v>
          </cell>
          <cell r="K407">
            <v>329727653</v>
          </cell>
          <cell r="L407">
            <v>1729900</v>
          </cell>
          <cell r="M407">
            <v>170602738</v>
          </cell>
          <cell r="N407">
            <v>65.945530599999998</v>
          </cell>
          <cell r="O407">
            <v>9</v>
          </cell>
          <cell r="P407">
            <v>100</v>
          </cell>
          <cell r="S407">
            <v>60</v>
          </cell>
          <cell r="T407" t="str">
            <v>Ноты-49</v>
          </cell>
        </row>
        <row r="408">
          <cell r="A408" t="str">
            <v>KZ99K0109A01</v>
          </cell>
          <cell r="B408" t="str">
            <v>410/n</v>
          </cell>
          <cell r="C408">
            <v>36706</v>
          </cell>
          <cell r="D408">
            <v>36770</v>
          </cell>
          <cell r="E408">
            <v>63</v>
          </cell>
          <cell r="F408">
            <v>98.22</v>
          </cell>
          <cell r="G408">
            <v>98.22</v>
          </cell>
          <cell r="H408">
            <v>10.470825131790299</v>
          </cell>
          <cell r="I408">
            <v>500000000</v>
          </cell>
          <cell r="J408">
            <v>4521155</v>
          </cell>
          <cell r="K408">
            <v>443346457.69999999</v>
          </cell>
          <cell r="L408">
            <v>2901155</v>
          </cell>
          <cell r="M408">
            <v>284951444.10000002</v>
          </cell>
          <cell r="N408">
            <v>88.669291540000003</v>
          </cell>
          <cell r="O408">
            <v>10</v>
          </cell>
          <cell r="P408">
            <v>100</v>
          </cell>
          <cell r="S408">
            <v>60</v>
          </cell>
          <cell r="T408" t="str">
            <v>Ноты-63</v>
          </cell>
        </row>
        <row r="409">
          <cell r="A409" t="str">
            <v>KZ43L0510A00</v>
          </cell>
          <cell r="B409" t="str">
            <v>268/3</v>
          </cell>
          <cell r="C409">
            <v>36710</v>
          </cell>
          <cell r="D409">
            <v>36804</v>
          </cell>
          <cell r="E409">
            <v>92</v>
          </cell>
          <cell r="F409">
            <v>97.01</v>
          </cell>
          <cell r="G409">
            <v>97.01</v>
          </cell>
          <cell r="H409">
            <v>12.328625914854101</v>
          </cell>
          <cell r="I409">
            <v>250000000</v>
          </cell>
          <cell r="J409">
            <v>10983977</v>
          </cell>
          <cell r="K409">
            <v>1065014528.77</v>
          </cell>
          <cell r="L409">
            <v>4976504</v>
          </cell>
          <cell r="M409">
            <v>482770653.04000002</v>
          </cell>
          <cell r="N409">
            <v>426.00581150800002</v>
          </cell>
          <cell r="O409">
            <v>9</v>
          </cell>
          <cell r="P409">
            <v>100</v>
          </cell>
          <cell r="S409">
            <v>50</v>
          </cell>
          <cell r="T409" t="str">
            <v>ГКО-3</v>
          </cell>
        </row>
        <row r="410">
          <cell r="A410" t="str">
            <v>KZ4CL0507A15</v>
          </cell>
          <cell r="B410" t="str">
            <v>57/12</v>
          </cell>
          <cell r="C410">
            <v>36711</v>
          </cell>
          <cell r="D410">
            <v>37077</v>
          </cell>
          <cell r="E410">
            <v>366</v>
          </cell>
          <cell r="F410">
            <v>87.61</v>
          </cell>
          <cell r="G410">
            <v>87.61</v>
          </cell>
          <cell r="H410">
            <v>14.142221207624701</v>
          </cell>
          <cell r="I410">
            <v>250000000</v>
          </cell>
          <cell r="J410">
            <v>6553300</v>
          </cell>
          <cell r="K410">
            <v>570287473</v>
          </cell>
          <cell r="L410">
            <v>2312078</v>
          </cell>
          <cell r="M410">
            <v>202561153.58000001</v>
          </cell>
          <cell r="N410">
            <v>228.1149892</v>
          </cell>
          <cell r="O410">
            <v>11</v>
          </cell>
          <cell r="P410">
            <v>100</v>
          </cell>
          <cell r="S410">
            <v>50</v>
          </cell>
          <cell r="T410" t="str">
            <v>ГКО-12</v>
          </cell>
        </row>
        <row r="411">
          <cell r="A411" t="str">
            <v>KZ97K2408A07</v>
          </cell>
          <cell r="B411" t="str">
            <v>411/n</v>
          </cell>
          <cell r="C411">
            <v>36712</v>
          </cell>
          <cell r="D411">
            <v>36762</v>
          </cell>
          <cell r="E411">
            <v>49</v>
          </cell>
          <cell r="F411">
            <v>98.63</v>
          </cell>
          <cell r="G411">
            <v>98.62</v>
          </cell>
          <cell r="H411">
            <v>10.318506394750999</v>
          </cell>
          <cell r="I411">
            <v>500000000</v>
          </cell>
          <cell r="J411">
            <v>14130975</v>
          </cell>
          <cell r="K411">
            <v>1393154119</v>
          </cell>
          <cell r="L411">
            <v>11719975</v>
          </cell>
          <cell r="M411">
            <v>1155934117</v>
          </cell>
          <cell r="N411">
            <v>278.63082379999997</v>
          </cell>
          <cell r="O411">
            <v>13</v>
          </cell>
          <cell r="P411">
            <v>100</v>
          </cell>
          <cell r="S411">
            <v>60</v>
          </cell>
          <cell r="T411" t="str">
            <v>Ноты-49</v>
          </cell>
        </row>
        <row r="412">
          <cell r="A412" t="str">
            <v>KZ99K0809A04</v>
          </cell>
          <cell r="B412" t="str">
            <v>412/n</v>
          </cell>
          <cell r="C412">
            <v>36713</v>
          </cell>
          <cell r="D412">
            <v>36777</v>
          </cell>
          <cell r="E412">
            <v>64</v>
          </cell>
          <cell r="F412">
            <v>98.24</v>
          </cell>
          <cell r="G412">
            <v>98.24</v>
          </cell>
          <cell r="H412">
            <v>10.3510676800579</v>
          </cell>
          <cell r="I412">
            <v>500000000</v>
          </cell>
          <cell r="J412">
            <v>9047773</v>
          </cell>
          <cell r="K412">
            <v>888126003.48000002</v>
          </cell>
          <cell r="L412">
            <v>5670609</v>
          </cell>
          <cell r="M412">
            <v>557080628.15999997</v>
          </cell>
          <cell r="N412">
            <v>177.62520069600001</v>
          </cell>
          <cell r="O412">
            <v>13</v>
          </cell>
          <cell r="P412">
            <v>100</v>
          </cell>
          <cell r="S412">
            <v>60</v>
          </cell>
          <cell r="T412" t="str">
            <v>Ноты-63</v>
          </cell>
        </row>
        <row r="413">
          <cell r="A413" t="str">
            <v>KZ7041007A10</v>
          </cell>
          <cell r="B413" t="str">
            <v>1/12ARU</v>
          </cell>
          <cell r="C413">
            <v>36714</v>
          </cell>
          <cell r="D413">
            <v>37082</v>
          </cell>
          <cell r="E413">
            <v>368</v>
          </cell>
          <cell r="H413">
            <v>10.99</v>
          </cell>
          <cell r="I413">
            <v>650000000</v>
          </cell>
          <cell r="J413">
            <v>65850</v>
          </cell>
          <cell r="K413">
            <v>6585000</v>
          </cell>
          <cell r="L413">
            <v>45550</v>
          </cell>
          <cell r="M413">
            <v>4555000</v>
          </cell>
          <cell r="N413">
            <v>144.56607692307699</v>
          </cell>
          <cell r="O413">
            <v>10</v>
          </cell>
          <cell r="P413">
            <v>100</v>
          </cell>
          <cell r="Q413">
            <v>142.69999999999999</v>
          </cell>
          <cell r="R413">
            <v>146.69999999999999</v>
          </cell>
          <cell r="S413">
            <v>0</v>
          </cell>
          <cell r="T413" t="str">
            <v>ARU012.001</v>
          </cell>
        </row>
        <row r="414">
          <cell r="A414" t="str">
            <v>KZ46L1101A18</v>
          </cell>
          <cell r="B414" t="str">
            <v>152/6</v>
          </cell>
          <cell r="C414">
            <v>36717</v>
          </cell>
          <cell r="D414">
            <v>36902</v>
          </cell>
          <cell r="E414">
            <v>183</v>
          </cell>
          <cell r="F414">
            <v>93.87</v>
          </cell>
          <cell r="G414">
            <v>93.87</v>
          </cell>
          <cell r="H414">
            <v>13.060615745179501</v>
          </cell>
          <cell r="I414">
            <v>250000000</v>
          </cell>
          <cell r="J414">
            <v>11753000</v>
          </cell>
          <cell r="K414">
            <v>1102500910</v>
          </cell>
          <cell r="L414">
            <v>7364629</v>
          </cell>
          <cell r="M414">
            <v>691317724.23000002</v>
          </cell>
          <cell r="N414">
            <v>441.00036399999999</v>
          </cell>
          <cell r="O414">
            <v>10</v>
          </cell>
          <cell r="P414">
            <v>100</v>
          </cell>
          <cell r="S414">
            <v>50</v>
          </cell>
          <cell r="T414" t="str">
            <v>ГКО-6</v>
          </cell>
        </row>
        <row r="415">
          <cell r="A415" t="str">
            <v>KZ52L1107A21</v>
          </cell>
          <cell r="B415" t="str">
            <v>12/24</v>
          </cell>
          <cell r="C415">
            <v>36718</v>
          </cell>
          <cell r="D415">
            <v>37448</v>
          </cell>
          <cell r="E415">
            <v>730</v>
          </cell>
          <cell r="I415">
            <v>250000000</v>
          </cell>
          <cell r="P415">
            <v>1000</v>
          </cell>
          <cell r="S415">
            <v>50</v>
          </cell>
          <cell r="T415" t="str">
            <v>ГКО-24</v>
          </cell>
        </row>
        <row r="416">
          <cell r="A416" t="str">
            <v>KZ97K3108A08</v>
          </cell>
          <cell r="B416" t="str">
            <v>413/n</v>
          </cell>
          <cell r="C416">
            <v>36719</v>
          </cell>
          <cell r="D416">
            <v>36769</v>
          </cell>
          <cell r="E416">
            <v>49</v>
          </cell>
          <cell r="F416">
            <v>98.64</v>
          </cell>
          <cell r="G416">
            <v>98.64</v>
          </cell>
          <cell r="H416">
            <v>10.2421503881358</v>
          </cell>
          <cell r="I416">
            <v>500000000</v>
          </cell>
          <cell r="J416">
            <v>8049283</v>
          </cell>
          <cell r="K416">
            <v>793820441.27999997</v>
          </cell>
          <cell r="L416">
            <v>5373081</v>
          </cell>
          <cell r="M416">
            <v>530000709.83999997</v>
          </cell>
          <cell r="N416">
            <v>158.76408825600001</v>
          </cell>
          <cell r="O416">
            <v>9</v>
          </cell>
          <cell r="P416">
            <v>100</v>
          </cell>
          <cell r="S416">
            <v>60</v>
          </cell>
          <cell r="T416" t="str">
            <v>Ноты-49</v>
          </cell>
        </row>
        <row r="417">
          <cell r="A417" t="str">
            <v>KZ99K1509A05</v>
          </cell>
          <cell r="B417" t="str">
            <v>414/n</v>
          </cell>
          <cell r="C417">
            <v>36720</v>
          </cell>
          <cell r="D417">
            <v>36784</v>
          </cell>
          <cell r="E417">
            <v>63</v>
          </cell>
          <cell r="F417">
            <v>98.25</v>
          </cell>
          <cell r="G417">
            <v>98.25</v>
          </cell>
          <cell r="H417">
            <v>10.291207237772101</v>
          </cell>
          <cell r="I417">
            <v>500000000</v>
          </cell>
          <cell r="J417">
            <v>22569346</v>
          </cell>
          <cell r="K417">
            <v>2216789583.2199998</v>
          </cell>
          <cell r="L417">
            <v>10703703</v>
          </cell>
          <cell r="M417">
            <v>1051638819.75</v>
          </cell>
          <cell r="N417">
            <v>443.357916644</v>
          </cell>
          <cell r="O417">
            <v>11</v>
          </cell>
          <cell r="P417">
            <v>100</v>
          </cell>
          <cell r="S417">
            <v>60</v>
          </cell>
          <cell r="T417" t="str">
            <v>Ноты-63</v>
          </cell>
        </row>
        <row r="418">
          <cell r="A418" t="str">
            <v>KZ4CL1907A19</v>
          </cell>
          <cell r="B418" t="str">
            <v>58/12</v>
          </cell>
          <cell r="C418">
            <v>36724</v>
          </cell>
          <cell r="D418">
            <v>37091</v>
          </cell>
          <cell r="E418">
            <v>366</v>
          </cell>
          <cell r="F418">
            <v>87.75</v>
          </cell>
          <cell r="G418">
            <v>87.75</v>
          </cell>
          <cell r="H418">
            <v>13.960113960114001</v>
          </cell>
          <cell r="I418">
            <v>300000000</v>
          </cell>
          <cell r="J418">
            <v>3327986</v>
          </cell>
          <cell r="K418">
            <v>289545400.5</v>
          </cell>
          <cell r="L418">
            <v>1759886</v>
          </cell>
          <cell r="M418">
            <v>154429996.5</v>
          </cell>
          <cell r="N418">
            <v>96.515133500000005</v>
          </cell>
          <cell r="O418">
            <v>9</v>
          </cell>
          <cell r="P418">
            <v>100</v>
          </cell>
          <cell r="S418">
            <v>50</v>
          </cell>
          <cell r="T418" t="str">
            <v>ГКО-12</v>
          </cell>
        </row>
        <row r="419">
          <cell r="A419" t="str">
            <v>KZ52L1807A24</v>
          </cell>
          <cell r="B419" t="str">
            <v>13/24</v>
          </cell>
          <cell r="C419">
            <v>36725</v>
          </cell>
          <cell r="D419">
            <v>37455</v>
          </cell>
          <cell r="E419">
            <v>730</v>
          </cell>
          <cell r="H419">
            <v>16.3</v>
          </cell>
          <cell r="I419">
            <v>300000000</v>
          </cell>
          <cell r="J419">
            <v>424123</v>
          </cell>
          <cell r="K419">
            <v>424123000</v>
          </cell>
          <cell r="L419">
            <v>262123</v>
          </cell>
          <cell r="M419">
            <v>262123000</v>
          </cell>
          <cell r="N419">
            <v>141.374333333333</v>
          </cell>
          <cell r="O419">
            <v>10</v>
          </cell>
          <cell r="P419">
            <v>1000</v>
          </cell>
          <cell r="S419">
            <v>50</v>
          </cell>
          <cell r="T419" t="str">
            <v>ГКО-24</v>
          </cell>
        </row>
        <row r="420">
          <cell r="A420" t="str">
            <v>KZ97K0709A07</v>
          </cell>
          <cell r="B420" t="str">
            <v>415/n</v>
          </cell>
          <cell r="C420">
            <v>36726</v>
          </cell>
          <cell r="D420">
            <v>36776</v>
          </cell>
          <cell r="E420">
            <v>49</v>
          </cell>
          <cell r="F420">
            <v>98.66</v>
          </cell>
          <cell r="G420">
            <v>98.66</v>
          </cell>
          <cell r="H420">
            <v>10.0894848107498</v>
          </cell>
          <cell r="I420">
            <v>500000000</v>
          </cell>
          <cell r="J420">
            <v>12751094</v>
          </cell>
          <cell r="K420">
            <v>1257498438.1600001</v>
          </cell>
          <cell r="L420">
            <v>9830906</v>
          </cell>
          <cell r="M420">
            <v>969917185.96000004</v>
          </cell>
          <cell r="N420">
            <v>251.49968763199999</v>
          </cell>
          <cell r="O420">
            <v>12</v>
          </cell>
          <cell r="P420">
            <v>100</v>
          </cell>
          <cell r="S420">
            <v>60</v>
          </cell>
          <cell r="T420" t="str">
            <v>Ноты-49</v>
          </cell>
        </row>
        <row r="421">
          <cell r="A421" t="str">
            <v>KZ99K2209A06</v>
          </cell>
          <cell r="B421" t="str">
            <v>416/n</v>
          </cell>
          <cell r="C421">
            <v>36727</v>
          </cell>
          <cell r="D421">
            <v>36791</v>
          </cell>
          <cell r="E421">
            <v>63</v>
          </cell>
          <cell r="F421">
            <v>98.27</v>
          </cell>
          <cell r="G421">
            <v>98.27</v>
          </cell>
          <cell r="H421">
            <v>10.171522901755999</v>
          </cell>
          <cell r="I421">
            <v>500000000</v>
          </cell>
          <cell r="J421">
            <v>10466234</v>
          </cell>
          <cell r="K421">
            <v>1028004894.28</v>
          </cell>
          <cell r="L421">
            <v>6146474</v>
          </cell>
          <cell r="M421">
            <v>604013999.98000002</v>
          </cell>
          <cell r="N421">
            <v>205.60097885600001</v>
          </cell>
          <cell r="O421">
            <v>12</v>
          </cell>
          <cell r="P421">
            <v>100</v>
          </cell>
          <cell r="S421">
            <v>60</v>
          </cell>
          <cell r="T421" t="str">
            <v>Ноты-63</v>
          </cell>
        </row>
        <row r="422">
          <cell r="A422" t="str">
            <v>KZ43L2610A05</v>
          </cell>
          <cell r="B422" t="str">
            <v>269/3</v>
          </cell>
          <cell r="C422">
            <v>36731</v>
          </cell>
          <cell r="D422">
            <v>36825</v>
          </cell>
          <cell r="E422">
            <v>94</v>
          </cell>
          <cell r="F422">
            <v>97.09</v>
          </cell>
          <cell r="G422">
            <v>97.09</v>
          </cell>
          <cell r="H422">
            <v>11.9888763003399</v>
          </cell>
          <cell r="I422">
            <v>300000000</v>
          </cell>
          <cell r="J422">
            <v>25954302</v>
          </cell>
          <cell r="K422">
            <v>2518661559.1799998</v>
          </cell>
          <cell r="L422">
            <v>7161980</v>
          </cell>
          <cell r="M422">
            <v>695356638.20000005</v>
          </cell>
          <cell r="N422">
            <v>839.55385306000005</v>
          </cell>
          <cell r="O422">
            <v>13</v>
          </cell>
          <cell r="P422">
            <v>100</v>
          </cell>
          <cell r="S422">
            <v>50</v>
          </cell>
          <cell r="T422" t="str">
            <v>ГКО-3</v>
          </cell>
        </row>
        <row r="423">
          <cell r="A423" t="str">
            <v>KZ4CL2607A10</v>
          </cell>
          <cell r="B423" t="str">
            <v>59/12</v>
          </cell>
          <cell r="C423">
            <v>36732</v>
          </cell>
          <cell r="D423">
            <v>37098</v>
          </cell>
          <cell r="E423">
            <v>366</v>
          </cell>
          <cell r="F423">
            <v>87.82</v>
          </cell>
          <cell r="G423">
            <v>87.82</v>
          </cell>
          <cell r="H423">
            <v>13.869278068777099</v>
          </cell>
          <cell r="I423">
            <v>300000000</v>
          </cell>
          <cell r="J423">
            <v>8682995</v>
          </cell>
          <cell r="K423">
            <v>761487801.39999998</v>
          </cell>
          <cell r="L423">
            <v>2892000</v>
          </cell>
          <cell r="M423">
            <v>253975440</v>
          </cell>
          <cell r="N423">
            <v>253.82926713333299</v>
          </cell>
          <cell r="O423">
            <v>10</v>
          </cell>
          <cell r="P423">
            <v>100</v>
          </cell>
          <cell r="S423">
            <v>50</v>
          </cell>
          <cell r="T423" t="str">
            <v>ГКО-12</v>
          </cell>
        </row>
        <row r="424">
          <cell r="A424" t="str">
            <v>KZ95K3108A00</v>
          </cell>
          <cell r="B424" t="str">
            <v>417/n</v>
          </cell>
          <cell r="C424">
            <v>36733</v>
          </cell>
          <cell r="D424">
            <v>36769</v>
          </cell>
          <cell r="E424">
            <v>35</v>
          </cell>
          <cell r="F424">
            <v>99.09</v>
          </cell>
          <cell r="G424">
            <v>99.09</v>
          </cell>
          <cell r="H424">
            <v>9.5509133111312607</v>
          </cell>
          <cell r="I424">
            <v>500000000</v>
          </cell>
          <cell r="J424">
            <v>21596493</v>
          </cell>
          <cell r="K424">
            <v>2139507077.0899999</v>
          </cell>
          <cell r="L424">
            <v>15336347</v>
          </cell>
          <cell r="M424">
            <v>1519678624.23</v>
          </cell>
          <cell r="N424">
            <v>427.901415418</v>
          </cell>
          <cell r="O424">
            <v>13</v>
          </cell>
          <cell r="P424">
            <v>100</v>
          </cell>
          <cell r="S424">
            <v>60</v>
          </cell>
          <cell r="T424" t="str">
            <v>Ноты-35</v>
          </cell>
        </row>
        <row r="425">
          <cell r="A425" t="str">
            <v>KZ99K2909A09</v>
          </cell>
          <cell r="B425" t="str">
            <v>418/n</v>
          </cell>
          <cell r="C425">
            <v>36734</v>
          </cell>
          <cell r="D425">
            <v>36798</v>
          </cell>
          <cell r="E425">
            <v>63</v>
          </cell>
          <cell r="F425">
            <v>98.35</v>
          </cell>
          <cell r="G425">
            <v>98.35</v>
          </cell>
          <cell r="H425">
            <v>9.6932723267243208</v>
          </cell>
          <cell r="I425">
            <v>500000000</v>
          </cell>
          <cell r="J425">
            <v>30421887</v>
          </cell>
          <cell r="K425">
            <v>2990855410.29</v>
          </cell>
          <cell r="L425">
            <v>19759951</v>
          </cell>
          <cell r="M425">
            <v>1943391180.8499999</v>
          </cell>
          <cell r="N425">
            <v>598.17108205800002</v>
          </cell>
          <cell r="O425">
            <v>14</v>
          </cell>
          <cell r="P425">
            <v>100</v>
          </cell>
          <cell r="S425">
            <v>60</v>
          </cell>
          <cell r="T425" t="str">
            <v>Ноты-63</v>
          </cell>
        </row>
        <row r="426">
          <cell r="A426" t="str">
            <v>KZ46L2601A11</v>
          </cell>
          <cell r="B426" t="str">
            <v>153/6</v>
          </cell>
          <cell r="C426">
            <v>36735</v>
          </cell>
          <cell r="D426">
            <v>36917</v>
          </cell>
          <cell r="E426">
            <v>182</v>
          </cell>
          <cell r="F426">
            <v>94.03</v>
          </cell>
          <cell r="G426">
            <v>94.03</v>
          </cell>
          <cell r="H426">
            <v>12.6980750824205</v>
          </cell>
          <cell r="I426">
            <v>250000000</v>
          </cell>
          <cell r="J426">
            <v>12879666</v>
          </cell>
          <cell r="K426">
            <v>1209041291.73</v>
          </cell>
          <cell r="L426">
            <v>2658726</v>
          </cell>
          <cell r="M426">
            <v>250000005.78</v>
          </cell>
          <cell r="N426">
            <v>483.616516692</v>
          </cell>
          <cell r="O426">
            <v>8</v>
          </cell>
          <cell r="P426">
            <v>100</v>
          </cell>
          <cell r="S426">
            <v>50</v>
          </cell>
          <cell r="T426" t="str">
            <v>ГКО-6</v>
          </cell>
        </row>
        <row r="427">
          <cell r="A427" t="str">
            <v>KZ46L0102A19</v>
          </cell>
          <cell r="B427" t="str">
            <v>154/6</v>
          </cell>
          <cell r="C427">
            <v>36738</v>
          </cell>
          <cell r="D427">
            <v>36923</v>
          </cell>
          <cell r="E427">
            <v>184</v>
          </cell>
          <cell r="F427">
            <v>94.05</v>
          </cell>
          <cell r="G427">
            <v>94.05</v>
          </cell>
          <cell r="H427">
            <v>12.652844231791599</v>
          </cell>
          <cell r="I427">
            <v>250000000</v>
          </cell>
          <cell r="J427">
            <v>17337897</v>
          </cell>
          <cell r="K427">
            <v>1628355007.8499999</v>
          </cell>
          <cell r="L427">
            <v>2658162</v>
          </cell>
          <cell r="M427">
            <v>250000136.09999999</v>
          </cell>
          <cell r="N427">
            <v>651.34200313999997</v>
          </cell>
          <cell r="O427">
            <v>12</v>
          </cell>
          <cell r="P427">
            <v>100</v>
          </cell>
          <cell r="S427">
            <v>50</v>
          </cell>
          <cell r="T427" t="str">
            <v>ГКО-6</v>
          </cell>
        </row>
        <row r="428">
          <cell r="A428" t="str">
            <v>KZ52L0108A22</v>
          </cell>
          <cell r="B428" t="str">
            <v>14/24</v>
          </cell>
          <cell r="C428">
            <v>36739</v>
          </cell>
          <cell r="D428">
            <v>37469</v>
          </cell>
          <cell r="E428">
            <v>730</v>
          </cell>
          <cell r="H428">
            <v>16.3</v>
          </cell>
          <cell r="I428">
            <v>250000000</v>
          </cell>
          <cell r="J428">
            <v>80833</v>
          </cell>
          <cell r="K428">
            <v>80833000</v>
          </cell>
          <cell r="L428">
            <v>58833</v>
          </cell>
          <cell r="M428">
            <v>58833000</v>
          </cell>
          <cell r="N428">
            <v>32.333199999999998</v>
          </cell>
          <cell r="O428">
            <v>6</v>
          </cell>
          <cell r="P428">
            <v>1000</v>
          </cell>
          <cell r="S428">
            <v>50</v>
          </cell>
          <cell r="T428" t="str">
            <v>ГКО-24</v>
          </cell>
        </row>
        <row r="429">
          <cell r="A429" t="str">
            <v>KZ97K2109A09</v>
          </cell>
          <cell r="B429" t="str">
            <v>419/n</v>
          </cell>
          <cell r="C429">
            <v>36740</v>
          </cell>
          <cell r="D429">
            <v>36790</v>
          </cell>
          <cell r="E429">
            <v>49</v>
          </cell>
          <cell r="F429">
            <v>98.78</v>
          </cell>
          <cell r="G429">
            <v>98.78</v>
          </cell>
          <cell r="H429">
            <v>9.1747895756804407</v>
          </cell>
          <cell r="I429">
            <v>500000000</v>
          </cell>
          <cell r="J429">
            <v>24451822</v>
          </cell>
          <cell r="K429">
            <v>2413636962.8600001</v>
          </cell>
          <cell r="L429">
            <v>14089966</v>
          </cell>
          <cell r="M429">
            <v>1391806841.48</v>
          </cell>
          <cell r="N429">
            <v>482.72739257199999</v>
          </cell>
          <cell r="O429">
            <v>14</v>
          </cell>
          <cell r="P429">
            <v>100</v>
          </cell>
          <cell r="S429">
            <v>60</v>
          </cell>
          <cell r="T429" t="str">
            <v>Ноты-49</v>
          </cell>
        </row>
        <row r="430">
          <cell r="A430" t="str">
            <v>KZ99K0610A03</v>
          </cell>
          <cell r="B430" t="str">
            <v>420/n</v>
          </cell>
          <cell r="C430">
            <v>36741</v>
          </cell>
          <cell r="D430">
            <v>36805</v>
          </cell>
          <cell r="E430">
            <v>63</v>
          </cell>
          <cell r="F430">
            <v>98.45</v>
          </cell>
          <cell r="G430">
            <v>98.45</v>
          </cell>
          <cell r="H430">
            <v>9.0965521133118692</v>
          </cell>
          <cell r="I430">
            <v>500000000</v>
          </cell>
          <cell r="J430">
            <v>28673036</v>
          </cell>
          <cell r="K430">
            <v>2820795358.1799998</v>
          </cell>
          <cell r="L430">
            <v>15900721</v>
          </cell>
          <cell r="M430">
            <v>1565425982.45</v>
          </cell>
          <cell r="N430">
            <v>564.15907163600002</v>
          </cell>
          <cell r="O430">
            <v>15</v>
          </cell>
          <cell r="P430">
            <v>100</v>
          </cell>
          <cell r="S430">
            <v>60</v>
          </cell>
          <cell r="T430" t="str">
            <v>Ноты-63</v>
          </cell>
        </row>
        <row r="431">
          <cell r="A431" t="str">
            <v>KZ9AK1310A00</v>
          </cell>
          <cell r="B431" t="str">
            <v>421/n</v>
          </cell>
          <cell r="C431">
            <v>36742</v>
          </cell>
          <cell r="D431">
            <v>36812</v>
          </cell>
          <cell r="E431">
            <v>70</v>
          </cell>
          <cell r="F431">
            <v>98.3</v>
          </cell>
          <cell r="G431">
            <v>98.3</v>
          </cell>
          <cell r="H431">
            <v>8.9928789420142596</v>
          </cell>
          <cell r="I431">
            <v>500000000</v>
          </cell>
          <cell r="J431">
            <v>12792937</v>
          </cell>
          <cell r="K431">
            <v>1256363824.5999999</v>
          </cell>
          <cell r="L431">
            <v>5496487</v>
          </cell>
          <cell r="M431">
            <v>540304672.10000002</v>
          </cell>
          <cell r="N431">
            <v>251.27276491999999</v>
          </cell>
          <cell r="O431">
            <v>10</v>
          </cell>
          <cell r="P431">
            <v>100</v>
          </cell>
          <cell r="S431">
            <v>60</v>
          </cell>
          <cell r="T431" t="str">
            <v>Ноты-70</v>
          </cell>
        </row>
        <row r="432">
          <cell r="A432" t="str">
            <v>KZ4CL0908A10</v>
          </cell>
          <cell r="B432" t="str">
            <v>60/12</v>
          </cell>
          <cell r="C432">
            <v>36745</v>
          </cell>
          <cell r="D432">
            <v>37112</v>
          </cell>
          <cell r="E432">
            <v>366</v>
          </cell>
          <cell r="F432">
            <v>88.1</v>
          </cell>
          <cell r="G432">
            <v>88.1</v>
          </cell>
          <cell r="H432">
            <v>13.5073779795687</v>
          </cell>
          <cell r="I432">
            <v>250000000</v>
          </cell>
          <cell r="J432">
            <v>15894000</v>
          </cell>
          <cell r="K432">
            <v>1394090424</v>
          </cell>
          <cell r="L432">
            <v>7557000</v>
          </cell>
          <cell r="M432">
            <v>665771700</v>
          </cell>
          <cell r="N432">
            <v>557.63616960000002</v>
          </cell>
          <cell r="O432">
            <v>11</v>
          </cell>
          <cell r="P432">
            <v>100</v>
          </cell>
          <cell r="S432">
            <v>50</v>
          </cell>
          <cell r="T432" t="str">
            <v>ГКО-12</v>
          </cell>
        </row>
        <row r="433">
          <cell r="A433" t="str">
            <v>KZ52L0808A25</v>
          </cell>
          <cell r="B433" t="str">
            <v>15/24</v>
          </cell>
          <cell r="C433">
            <v>36746</v>
          </cell>
          <cell r="D433">
            <v>37476</v>
          </cell>
          <cell r="E433">
            <v>730</v>
          </cell>
          <cell r="H433">
            <v>16.3</v>
          </cell>
          <cell r="I433">
            <v>250000000</v>
          </cell>
          <cell r="J433">
            <v>647000</v>
          </cell>
          <cell r="K433">
            <v>647000000</v>
          </cell>
          <cell r="L433">
            <v>530000</v>
          </cell>
          <cell r="M433">
            <v>530000000</v>
          </cell>
          <cell r="N433">
            <v>258.8</v>
          </cell>
          <cell r="O433">
            <v>8</v>
          </cell>
          <cell r="P433">
            <v>1000</v>
          </cell>
          <cell r="S433">
            <v>50</v>
          </cell>
          <cell r="T433" t="str">
            <v>ГКО-24</v>
          </cell>
        </row>
        <row r="434">
          <cell r="A434" t="str">
            <v>KZ9AK1910A04</v>
          </cell>
          <cell r="B434" t="str">
            <v>422/n</v>
          </cell>
          <cell r="C434">
            <v>36747</v>
          </cell>
          <cell r="D434">
            <v>36818</v>
          </cell>
          <cell r="E434">
            <v>70</v>
          </cell>
          <cell r="F434">
            <v>98.46</v>
          </cell>
          <cell r="G434">
            <v>98.46</v>
          </cell>
          <cell r="H434">
            <v>8.1332520820638106</v>
          </cell>
          <cell r="I434">
            <v>500000000</v>
          </cell>
          <cell r="J434">
            <v>16483233</v>
          </cell>
          <cell r="K434">
            <v>1620808740.8299999</v>
          </cell>
          <cell r="L434">
            <v>12931055</v>
          </cell>
          <cell r="M434">
            <v>1273191675.3</v>
          </cell>
          <cell r="N434">
            <v>324.161748166</v>
          </cell>
          <cell r="O434">
            <v>11</v>
          </cell>
          <cell r="P434">
            <v>100</v>
          </cell>
          <cell r="S434">
            <v>60</v>
          </cell>
          <cell r="T434" t="str">
            <v>Ноты-70</v>
          </cell>
        </row>
        <row r="435">
          <cell r="A435" t="str">
            <v>KZ97K2909A01</v>
          </cell>
          <cell r="B435" t="str">
            <v>423/n</v>
          </cell>
          <cell r="C435">
            <v>36748</v>
          </cell>
          <cell r="D435">
            <v>36798</v>
          </cell>
          <cell r="E435">
            <v>49</v>
          </cell>
          <cell r="F435">
            <v>98.93</v>
          </cell>
          <cell r="G435">
            <v>98.92</v>
          </cell>
          <cell r="H435">
            <v>8.0345410174581797</v>
          </cell>
          <cell r="I435">
            <v>500000000</v>
          </cell>
          <cell r="J435">
            <v>27635173</v>
          </cell>
          <cell r="K435">
            <v>2732242430.8299999</v>
          </cell>
          <cell r="L435">
            <v>16074836</v>
          </cell>
          <cell r="M435">
            <v>1590267358.71</v>
          </cell>
          <cell r="N435">
            <v>546.44848616599995</v>
          </cell>
          <cell r="O435">
            <v>17</v>
          </cell>
          <cell r="P435">
            <v>100</v>
          </cell>
          <cell r="S435">
            <v>60</v>
          </cell>
          <cell r="T435" t="str">
            <v>Ноты-49</v>
          </cell>
        </row>
        <row r="436">
          <cell r="A436" t="str">
            <v>KZ99K1310A04</v>
          </cell>
          <cell r="B436" t="str">
            <v>424/n</v>
          </cell>
          <cell r="C436">
            <v>36749</v>
          </cell>
          <cell r="D436">
            <v>36812</v>
          </cell>
          <cell r="E436">
            <v>63</v>
          </cell>
          <cell r="F436">
            <v>98.62</v>
          </cell>
          <cell r="G436">
            <v>98.62</v>
          </cell>
          <cell r="H436">
            <v>8.0849050226458203</v>
          </cell>
          <cell r="I436">
            <v>500000000</v>
          </cell>
          <cell r="J436">
            <v>20489677</v>
          </cell>
          <cell r="K436">
            <v>2019401647.5699999</v>
          </cell>
          <cell r="L436">
            <v>11929726</v>
          </cell>
          <cell r="M436">
            <v>1176509578.1199999</v>
          </cell>
          <cell r="N436">
            <v>403.88032951399998</v>
          </cell>
          <cell r="O436">
            <v>11</v>
          </cell>
          <cell r="P436">
            <v>100</v>
          </cell>
          <cell r="S436">
            <v>60</v>
          </cell>
          <cell r="T436" t="str">
            <v>Ноты-63</v>
          </cell>
        </row>
        <row r="437">
          <cell r="A437" t="str">
            <v>KZ43L1611A06</v>
          </cell>
          <cell r="B437" t="str">
            <v>270/3</v>
          </cell>
          <cell r="C437">
            <v>36752</v>
          </cell>
          <cell r="D437">
            <v>36846</v>
          </cell>
          <cell r="E437">
            <v>94</v>
          </cell>
          <cell r="F437">
            <v>97.68</v>
          </cell>
          <cell r="G437">
            <v>97.68</v>
          </cell>
          <cell r="H437">
            <v>9.5004095004094697</v>
          </cell>
          <cell r="I437">
            <v>250000000</v>
          </cell>
          <cell r="J437">
            <v>23878484</v>
          </cell>
          <cell r="K437">
            <v>2324110456.0799999</v>
          </cell>
          <cell r="L437">
            <v>2559378</v>
          </cell>
          <cell r="M437">
            <v>250000043.03999999</v>
          </cell>
          <cell r="N437">
            <v>929.64418243199998</v>
          </cell>
          <cell r="O437">
            <v>13</v>
          </cell>
          <cell r="P437">
            <v>100</v>
          </cell>
          <cell r="S437">
            <v>50</v>
          </cell>
          <cell r="T437" t="str">
            <v>ГКО-3</v>
          </cell>
        </row>
        <row r="438">
          <cell r="A438" t="str">
            <v>KZ52L1508A26</v>
          </cell>
          <cell r="B438" t="str">
            <v>16/24</v>
          </cell>
          <cell r="C438">
            <v>36753</v>
          </cell>
          <cell r="D438">
            <v>37483</v>
          </cell>
          <cell r="E438">
            <v>730</v>
          </cell>
          <cell r="H438">
            <v>15.9</v>
          </cell>
          <cell r="I438">
            <v>250000000</v>
          </cell>
          <cell r="J438">
            <v>553000</v>
          </cell>
          <cell r="K438">
            <v>553000000</v>
          </cell>
          <cell r="L438">
            <v>201000</v>
          </cell>
          <cell r="M438">
            <v>201000000</v>
          </cell>
          <cell r="N438">
            <v>221.2</v>
          </cell>
          <cell r="O438">
            <v>7</v>
          </cell>
          <cell r="P438">
            <v>1000</v>
          </cell>
          <cell r="S438">
            <v>50</v>
          </cell>
          <cell r="T438" t="str">
            <v>ГКО-24</v>
          </cell>
        </row>
        <row r="439">
          <cell r="A439" t="str">
            <v>KZ9AK2610A05</v>
          </cell>
          <cell r="B439" t="str">
            <v>425/n</v>
          </cell>
          <cell r="C439">
            <v>36754</v>
          </cell>
          <cell r="D439">
            <v>36825</v>
          </cell>
          <cell r="E439">
            <v>70</v>
          </cell>
          <cell r="F439">
            <v>98.52</v>
          </cell>
          <cell r="G439">
            <v>98.52</v>
          </cell>
          <cell r="H439">
            <v>7.81161185546084</v>
          </cell>
          <cell r="I439">
            <v>500000000</v>
          </cell>
          <cell r="J439">
            <v>10562688</v>
          </cell>
          <cell r="K439">
            <v>1037997018.74</v>
          </cell>
          <cell r="L439">
            <v>3938623</v>
          </cell>
          <cell r="M439">
            <v>388033137.95999998</v>
          </cell>
          <cell r="N439">
            <v>207.59940374799999</v>
          </cell>
          <cell r="O439">
            <v>11</v>
          </cell>
          <cell r="P439">
            <v>100</v>
          </cell>
          <cell r="S439">
            <v>60</v>
          </cell>
          <cell r="T439" t="str">
            <v>Ноты-70</v>
          </cell>
        </row>
        <row r="440">
          <cell r="A440" t="str">
            <v>KZ9BK0311A00</v>
          </cell>
          <cell r="B440" t="str">
            <v>426/n</v>
          </cell>
          <cell r="C440">
            <v>36756</v>
          </cell>
          <cell r="D440">
            <v>36833</v>
          </cell>
          <cell r="E440">
            <v>77</v>
          </cell>
          <cell r="F440">
            <v>98.33</v>
          </cell>
          <cell r="G440">
            <v>98.33</v>
          </cell>
          <cell r="H440">
            <v>8.0286234664349294</v>
          </cell>
          <cell r="I440">
            <v>400000000</v>
          </cell>
          <cell r="J440">
            <v>8864260</v>
          </cell>
          <cell r="K440">
            <v>869493577.75</v>
          </cell>
          <cell r="L440">
            <v>4993000</v>
          </cell>
          <cell r="M440">
            <v>490961690</v>
          </cell>
          <cell r="N440">
            <v>217.3733944375</v>
          </cell>
          <cell r="O440">
            <v>12</v>
          </cell>
          <cell r="P440">
            <v>100</v>
          </cell>
          <cell r="S440">
            <v>60</v>
          </cell>
          <cell r="T440" t="str">
            <v>Ноты-77</v>
          </cell>
        </row>
        <row r="441">
          <cell r="A441" t="str">
            <v>KZ46L2202A14</v>
          </cell>
          <cell r="B441" t="str">
            <v>155/6</v>
          </cell>
          <cell r="C441">
            <v>36759</v>
          </cell>
          <cell r="D441">
            <v>36944</v>
          </cell>
          <cell r="E441">
            <v>184</v>
          </cell>
          <cell r="F441">
            <v>94.79</v>
          </cell>
          <cell r="G441">
            <v>94.79</v>
          </cell>
          <cell r="H441">
            <v>10.992720751134099</v>
          </cell>
          <cell r="I441">
            <v>250000000</v>
          </cell>
          <cell r="J441">
            <v>19148694</v>
          </cell>
          <cell r="K441">
            <v>1805271088.78</v>
          </cell>
          <cell r="L441">
            <v>8322205</v>
          </cell>
          <cell r="M441">
            <v>788861811.95000005</v>
          </cell>
          <cell r="N441">
            <v>722.10843551200003</v>
          </cell>
          <cell r="O441">
            <v>13</v>
          </cell>
          <cell r="P441">
            <v>100</v>
          </cell>
          <cell r="S441">
            <v>50</v>
          </cell>
          <cell r="T441" t="str">
            <v>ГКО-6</v>
          </cell>
        </row>
        <row r="442">
          <cell r="A442" t="str">
            <v>KZ53L2108A35</v>
          </cell>
          <cell r="B442" t="str">
            <v>1/36</v>
          </cell>
          <cell r="C442">
            <v>36760</v>
          </cell>
          <cell r="D442">
            <v>37854</v>
          </cell>
          <cell r="E442">
            <v>1094</v>
          </cell>
          <cell r="H442">
            <v>18</v>
          </cell>
          <cell r="I442">
            <v>250000000</v>
          </cell>
          <cell r="J442">
            <v>111700</v>
          </cell>
          <cell r="K442">
            <v>111700000</v>
          </cell>
          <cell r="L442">
            <v>67700</v>
          </cell>
          <cell r="M442">
            <v>67700000</v>
          </cell>
          <cell r="N442">
            <v>44.68</v>
          </cell>
          <cell r="O442">
            <v>7</v>
          </cell>
          <cell r="P442">
            <v>1000</v>
          </cell>
          <cell r="S442">
            <v>50</v>
          </cell>
          <cell r="T442" t="str">
            <v>ГКО-36</v>
          </cell>
        </row>
        <row r="443">
          <cell r="A443" t="str">
            <v>KZ97K1210A07</v>
          </cell>
          <cell r="B443" t="str">
            <v>427/n</v>
          </cell>
          <cell r="C443">
            <v>36761</v>
          </cell>
          <cell r="D443">
            <v>36811</v>
          </cell>
          <cell r="E443">
            <v>49</v>
          </cell>
          <cell r="F443">
            <v>98.97</v>
          </cell>
          <cell r="G443">
            <v>98.97</v>
          </cell>
          <cell r="H443">
            <v>7.7310584737077699</v>
          </cell>
          <cell r="I443">
            <v>500000000</v>
          </cell>
          <cell r="J443">
            <v>4105249</v>
          </cell>
          <cell r="K443">
            <v>404577299.99000001</v>
          </cell>
          <cell r="L443">
            <v>1082684</v>
          </cell>
          <cell r="M443">
            <v>107153235.48</v>
          </cell>
          <cell r="N443">
            <v>80.915459998000003</v>
          </cell>
          <cell r="O443">
            <v>10</v>
          </cell>
          <cell r="P443">
            <v>100</v>
          </cell>
          <cell r="S443">
            <v>60</v>
          </cell>
          <cell r="T443" t="str">
            <v>Ноты-49</v>
          </cell>
        </row>
        <row r="444">
          <cell r="A444" t="str">
            <v>KZ4CL2308A12</v>
          </cell>
          <cell r="B444" t="str">
            <v>13/12nso</v>
          </cell>
          <cell r="C444">
            <v>36762</v>
          </cell>
          <cell r="D444">
            <v>37126</v>
          </cell>
          <cell r="E444">
            <v>364</v>
          </cell>
          <cell r="H444">
            <v>5.08</v>
          </cell>
          <cell r="I444">
            <v>150000000</v>
          </cell>
          <cell r="J444">
            <v>90000</v>
          </cell>
          <cell r="K444">
            <v>90000000</v>
          </cell>
          <cell r="L444">
            <v>150000</v>
          </cell>
          <cell r="M444">
            <v>150000000</v>
          </cell>
          <cell r="N444">
            <v>60</v>
          </cell>
          <cell r="O444">
            <v>1</v>
          </cell>
          <cell r="P444">
            <v>1000</v>
          </cell>
          <cell r="T444" t="str">
            <v>НСО</v>
          </cell>
        </row>
        <row r="445">
          <cell r="A445" t="str">
            <v>KZ9AK0311A01</v>
          </cell>
          <cell r="B445" t="str">
            <v>428/n</v>
          </cell>
          <cell r="C445">
            <v>36762</v>
          </cell>
          <cell r="D445">
            <v>36833</v>
          </cell>
          <cell r="E445">
            <v>70</v>
          </cell>
          <cell r="F445">
            <v>98.52</v>
          </cell>
          <cell r="G445">
            <v>98.52</v>
          </cell>
          <cell r="H445">
            <v>7.81161185546084</v>
          </cell>
          <cell r="I445">
            <v>500000000</v>
          </cell>
          <cell r="J445">
            <v>7796349</v>
          </cell>
          <cell r="K445">
            <v>767243325.70000005</v>
          </cell>
          <cell r="L445">
            <v>4083046</v>
          </cell>
          <cell r="M445">
            <v>402261691.92000002</v>
          </cell>
          <cell r="N445">
            <v>153.44866514</v>
          </cell>
          <cell r="O445">
            <v>8</v>
          </cell>
          <cell r="P445">
            <v>100</v>
          </cell>
          <cell r="S445">
            <v>60</v>
          </cell>
          <cell r="T445" t="str">
            <v>Ноты-70</v>
          </cell>
        </row>
        <row r="446">
          <cell r="A446" t="str">
            <v>KZ4CL3008A13</v>
          </cell>
          <cell r="B446" t="str">
            <v>61/12</v>
          </cell>
          <cell r="C446">
            <v>36766</v>
          </cell>
          <cell r="D446">
            <v>37133</v>
          </cell>
          <cell r="E446">
            <v>366</v>
          </cell>
          <cell r="F446">
            <v>89.29</v>
          </cell>
          <cell r="G446">
            <v>89.29</v>
          </cell>
          <cell r="H446">
            <v>11.9946242580356</v>
          </cell>
          <cell r="I446">
            <v>250000000</v>
          </cell>
          <cell r="J446">
            <v>7829700</v>
          </cell>
          <cell r="K446">
            <v>689150468</v>
          </cell>
          <cell r="L446">
            <v>4063000</v>
          </cell>
          <cell r="M446">
            <v>362785270</v>
          </cell>
          <cell r="N446">
            <v>275.6601872</v>
          </cell>
          <cell r="O446">
            <v>14</v>
          </cell>
          <cell r="P446">
            <v>100</v>
          </cell>
          <cell r="S446">
            <v>50</v>
          </cell>
          <cell r="T446" t="str">
            <v>ГКО-12</v>
          </cell>
        </row>
        <row r="447">
          <cell r="A447" t="str">
            <v>KZ53L2808A38</v>
          </cell>
          <cell r="B447" t="str">
            <v>2/36</v>
          </cell>
          <cell r="C447">
            <v>36767</v>
          </cell>
          <cell r="D447">
            <v>37861</v>
          </cell>
          <cell r="E447">
            <v>1094</v>
          </cell>
          <cell r="H447">
            <v>18</v>
          </cell>
          <cell r="I447">
            <v>250000000</v>
          </cell>
          <cell r="J447">
            <v>57000</v>
          </cell>
          <cell r="K447">
            <v>57000000</v>
          </cell>
          <cell r="L447">
            <v>5000</v>
          </cell>
          <cell r="M447">
            <v>5000000</v>
          </cell>
          <cell r="N447">
            <v>22.8</v>
          </cell>
          <cell r="O447">
            <v>6</v>
          </cell>
          <cell r="P447">
            <v>1000</v>
          </cell>
          <cell r="S447">
            <v>50</v>
          </cell>
          <cell r="T447" t="str">
            <v>ГКО-36</v>
          </cell>
        </row>
        <row r="448">
          <cell r="A448" t="str">
            <v>KZ98K2710A09</v>
          </cell>
          <cell r="B448" t="str">
            <v>429/n</v>
          </cell>
          <cell r="C448">
            <v>36769</v>
          </cell>
          <cell r="D448">
            <v>36826</v>
          </cell>
          <cell r="E448">
            <v>56</v>
          </cell>
          <cell r="F448">
            <v>98.83</v>
          </cell>
          <cell r="G448">
            <v>98.83</v>
          </cell>
          <cell r="H448">
            <v>7.6950318729130904</v>
          </cell>
          <cell r="I448">
            <v>500000000</v>
          </cell>
          <cell r="J448">
            <v>34664451</v>
          </cell>
          <cell r="K448">
            <v>3424183770.9200001</v>
          </cell>
          <cell r="L448">
            <v>24990288</v>
          </cell>
          <cell r="M448">
            <v>2469786836.8200002</v>
          </cell>
          <cell r="N448">
            <v>684.83675418400003</v>
          </cell>
          <cell r="O448">
            <v>12</v>
          </cell>
          <cell r="P448">
            <v>100</v>
          </cell>
          <cell r="S448">
            <v>60</v>
          </cell>
          <cell r="T448" t="str">
            <v>Ноты-56</v>
          </cell>
        </row>
        <row r="449">
          <cell r="A449" t="str">
            <v>KZ9AK1011A02</v>
          </cell>
          <cell r="B449" t="str">
            <v>430/n</v>
          </cell>
          <cell r="C449">
            <v>36770</v>
          </cell>
          <cell r="D449">
            <v>36840</v>
          </cell>
          <cell r="E449">
            <v>70</v>
          </cell>
          <cell r="F449">
            <v>98.52</v>
          </cell>
          <cell r="G449">
            <v>98.52</v>
          </cell>
          <cell r="H449">
            <v>7.81161185546084</v>
          </cell>
          <cell r="I449">
            <v>500000000</v>
          </cell>
          <cell r="J449">
            <v>17114027</v>
          </cell>
          <cell r="K449">
            <v>1684193056.3800001</v>
          </cell>
          <cell r="L449">
            <v>14495400</v>
          </cell>
          <cell r="M449">
            <v>1428080808</v>
          </cell>
          <cell r="N449">
            <v>336.83861127599999</v>
          </cell>
          <cell r="O449">
            <v>13</v>
          </cell>
          <cell r="P449">
            <v>100</v>
          </cell>
          <cell r="S449">
            <v>60</v>
          </cell>
          <cell r="T449" t="str">
            <v>Ноты-70</v>
          </cell>
        </row>
        <row r="450">
          <cell r="A450" t="str">
            <v>KZ43L0712A06</v>
          </cell>
          <cell r="B450" t="str">
            <v>271/3</v>
          </cell>
          <cell r="C450">
            <v>36773</v>
          </cell>
          <cell r="D450">
            <v>36867</v>
          </cell>
          <cell r="E450">
            <v>94</v>
          </cell>
          <cell r="F450">
            <v>97.77</v>
          </cell>
          <cell r="G450">
            <v>97.77</v>
          </cell>
          <cell r="H450">
            <v>9.12345300194335</v>
          </cell>
          <cell r="I450">
            <v>250000000</v>
          </cell>
          <cell r="J450">
            <v>19914828</v>
          </cell>
          <cell r="K450">
            <v>1943043127.6400001</v>
          </cell>
          <cell r="L450">
            <v>1388511</v>
          </cell>
          <cell r="M450">
            <v>135754720.47</v>
          </cell>
          <cell r="N450">
            <v>777.21725105600001</v>
          </cell>
          <cell r="O450">
            <v>12</v>
          </cell>
          <cell r="P450">
            <v>100</v>
          </cell>
          <cell r="S450">
            <v>50</v>
          </cell>
          <cell r="T450" t="str">
            <v>ГКО-3</v>
          </cell>
        </row>
        <row r="451">
          <cell r="A451" t="str">
            <v>KZ53L0409A35</v>
          </cell>
          <cell r="B451" t="str">
            <v>3/36</v>
          </cell>
          <cell r="C451">
            <v>36774</v>
          </cell>
          <cell r="D451">
            <v>37868</v>
          </cell>
          <cell r="E451">
            <v>1094</v>
          </cell>
          <cell r="H451">
            <v>18</v>
          </cell>
          <cell r="I451">
            <v>650000000</v>
          </cell>
          <cell r="J451">
            <v>162000</v>
          </cell>
          <cell r="K451">
            <v>162000000</v>
          </cell>
          <cell r="L451">
            <v>160000</v>
          </cell>
          <cell r="M451">
            <v>160000000</v>
          </cell>
          <cell r="N451">
            <v>24.923076923076898</v>
          </cell>
          <cell r="O451">
            <v>4</v>
          </cell>
          <cell r="P451">
            <v>1000</v>
          </cell>
          <cell r="S451">
            <v>50</v>
          </cell>
          <cell r="T451" t="str">
            <v>ГКО-36</v>
          </cell>
        </row>
        <row r="452">
          <cell r="A452" t="str">
            <v>KZ98K0211A07</v>
          </cell>
          <cell r="B452" t="str">
            <v>431/n</v>
          </cell>
          <cell r="C452">
            <v>36775</v>
          </cell>
          <cell r="D452">
            <v>36832</v>
          </cell>
          <cell r="E452">
            <v>56</v>
          </cell>
          <cell r="F452">
            <v>98.83</v>
          </cell>
          <cell r="G452">
            <v>98.83</v>
          </cell>
          <cell r="H452">
            <v>7.6950318729130904</v>
          </cell>
          <cell r="I452">
            <v>500000000</v>
          </cell>
          <cell r="J452">
            <v>21716320</v>
          </cell>
          <cell r="K452">
            <v>2144442118.21</v>
          </cell>
          <cell r="L452">
            <v>8111315</v>
          </cell>
          <cell r="M452">
            <v>801641261.45000005</v>
          </cell>
          <cell r="N452">
            <v>428.88842364200002</v>
          </cell>
          <cell r="O452">
            <v>9</v>
          </cell>
          <cell r="P452">
            <v>100</v>
          </cell>
          <cell r="S452">
            <v>60</v>
          </cell>
          <cell r="T452" t="str">
            <v>Ноты-56</v>
          </cell>
        </row>
        <row r="453">
          <cell r="A453" t="str">
            <v>KZ9BK2411A05</v>
          </cell>
          <cell r="B453" t="str">
            <v>432/n</v>
          </cell>
          <cell r="C453">
            <v>36776</v>
          </cell>
          <cell r="D453">
            <v>36854</v>
          </cell>
          <cell r="E453">
            <v>77</v>
          </cell>
          <cell r="F453">
            <v>98.33</v>
          </cell>
          <cell r="G453">
            <v>98.33</v>
          </cell>
          <cell r="H453">
            <v>8.0286234664349294</v>
          </cell>
          <cell r="I453">
            <v>500000000</v>
          </cell>
          <cell r="J453">
            <v>27173814</v>
          </cell>
          <cell r="K453">
            <v>2670641219.4200001</v>
          </cell>
          <cell r="L453">
            <v>21186306</v>
          </cell>
          <cell r="M453">
            <v>2083249468.98</v>
          </cell>
          <cell r="N453">
            <v>534.12824388399997</v>
          </cell>
          <cell r="O453">
            <v>10</v>
          </cell>
          <cell r="P453">
            <v>100</v>
          </cell>
          <cell r="S453">
            <v>60</v>
          </cell>
          <cell r="T453" t="str">
            <v>Ноты-77</v>
          </cell>
        </row>
        <row r="454">
          <cell r="A454" t="str">
            <v>KZ8SK0610A00</v>
          </cell>
          <cell r="B454" t="str">
            <v>433/n</v>
          </cell>
          <cell r="C454">
            <v>36777</v>
          </cell>
          <cell r="D454">
            <v>36805</v>
          </cell>
          <cell r="E454">
            <v>28</v>
          </cell>
          <cell r="F454">
            <v>99.44</v>
          </cell>
          <cell r="G454">
            <v>99.44</v>
          </cell>
          <cell r="H454">
            <v>7.3209975864843404</v>
          </cell>
          <cell r="I454">
            <v>400000000</v>
          </cell>
          <cell r="J454">
            <v>10720907</v>
          </cell>
          <cell r="K454">
            <v>1066002574.86</v>
          </cell>
          <cell r="L454">
            <v>7745046</v>
          </cell>
          <cell r="M454">
            <v>770167374.24000001</v>
          </cell>
          <cell r="N454">
            <v>266.50064371500002</v>
          </cell>
          <cell r="O454">
            <v>4</v>
          </cell>
          <cell r="P454">
            <v>100</v>
          </cell>
          <cell r="S454">
            <v>60</v>
          </cell>
          <cell r="T454" t="str">
            <v>Ноты-28</v>
          </cell>
        </row>
        <row r="455">
          <cell r="A455" t="str">
            <v>KZ52L1209A28</v>
          </cell>
          <cell r="B455" t="str">
            <v>17/24</v>
          </cell>
          <cell r="C455">
            <v>36780</v>
          </cell>
          <cell r="D455">
            <v>37511</v>
          </cell>
          <cell r="E455">
            <v>730</v>
          </cell>
          <cell r="H455">
            <v>15.9</v>
          </cell>
          <cell r="I455">
            <v>250000000</v>
          </cell>
          <cell r="J455">
            <v>260000</v>
          </cell>
          <cell r="K455">
            <v>260000000</v>
          </cell>
          <cell r="L455">
            <v>250000</v>
          </cell>
          <cell r="M455">
            <v>250000000</v>
          </cell>
          <cell r="N455">
            <v>104</v>
          </cell>
          <cell r="O455">
            <v>6</v>
          </cell>
          <cell r="P455">
            <v>1000</v>
          </cell>
          <cell r="S455">
            <v>50</v>
          </cell>
          <cell r="T455" t="str">
            <v>ГКО-24</v>
          </cell>
        </row>
        <row r="456">
          <cell r="A456" t="str">
            <v>KZ53L1109A36</v>
          </cell>
          <cell r="B456" t="str">
            <v>4/36</v>
          </cell>
          <cell r="C456">
            <v>36781</v>
          </cell>
          <cell r="D456">
            <v>37875</v>
          </cell>
          <cell r="E456">
            <v>1094</v>
          </cell>
          <cell r="H456">
            <v>17.5</v>
          </cell>
          <cell r="I456">
            <v>250000000</v>
          </cell>
          <cell r="J456">
            <v>430000</v>
          </cell>
          <cell r="K456">
            <v>430000000</v>
          </cell>
          <cell r="L456">
            <v>201000</v>
          </cell>
          <cell r="M456">
            <v>201000000</v>
          </cell>
          <cell r="N456">
            <v>172</v>
          </cell>
          <cell r="O456">
            <v>11</v>
          </cell>
          <cell r="P456">
            <v>1000</v>
          </cell>
          <cell r="S456">
            <v>50</v>
          </cell>
          <cell r="T456" t="str">
            <v>ГКО-36</v>
          </cell>
        </row>
        <row r="457">
          <cell r="A457" t="str">
            <v>KZ99K1611A00</v>
          </cell>
          <cell r="B457" t="str">
            <v>434/n</v>
          </cell>
          <cell r="C457">
            <v>36782</v>
          </cell>
          <cell r="D457">
            <v>36846</v>
          </cell>
          <cell r="E457">
            <v>63</v>
          </cell>
          <cell r="F457">
            <v>98.66</v>
          </cell>
          <cell r="G457">
            <v>98.66</v>
          </cell>
          <cell r="H457">
            <v>7.8473770750276097</v>
          </cell>
          <cell r="I457">
            <v>500000000</v>
          </cell>
          <cell r="J457">
            <v>14149475</v>
          </cell>
          <cell r="K457">
            <v>1394588690.5</v>
          </cell>
          <cell r="L457">
            <v>10067910</v>
          </cell>
          <cell r="M457">
            <v>993300000.60000002</v>
          </cell>
          <cell r="N457">
            <v>278.91773810000001</v>
          </cell>
          <cell r="O457">
            <v>9</v>
          </cell>
          <cell r="P457">
            <v>100</v>
          </cell>
          <cell r="S457">
            <v>60</v>
          </cell>
          <cell r="T457" t="str">
            <v>Ноты-63</v>
          </cell>
        </row>
        <row r="458">
          <cell r="A458" t="str">
            <v>KZ9BK0112A01</v>
          </cell>
          <cell r="B458" t="str">
            <v>435/n</v>
          </cell>
          <cell r="C458">
            <v>36783</v>
          </cell>
          <cell r="D458">
            <v>36861</v>
          </cell>
          <cell r="E458">
            <v>77</v>
          </cell>
          <cell r="F458">
            <v>98.36</v>
          </cell>
          <cell r="G458">
            <v>98.36</v>
          </cell>
          <cell r="H458">
            <v>7.8819919405523304</v>
          </cell>
          <cell r="I458">
            <v>500000000</v>
          </cell>
          <cell r="J458">
            <v>17102169</v>
          </cell>
          <cell r="K458">
            <v>1680621610.74</v>
          </cell>
          <cell r="L458">
            <v>12820050</v>
          </cell>
          <cell r="M458">
            <v>1260980118</v>
          </cell>
          <cell r="N458">
            <v>336.12432214799998</v>
          </cell>
          <cell r="O458">
            <v>9</v>
          </cell>
          <cell r="P458">
            <v>100</v>
          </cell>
          <cell r="S458">
            <v>60</v>
          </cell>
          <cell r="T458" t="str">
            <v>Ноты-77</v>
          </cell>
        </row>
        <row r="459">
          <cell r="A459" t="str">
            <v>KZ46L2203A13</v>
          </cell>
          <cell r="B459" t="str">
            <v>156/6</v>
          </cell>
          <cell r="C459">
            <v>36787</v>
          </cell>
          <cell r="D459">
            <v>36972</v>
          </cell>
          <cell r="E459">
            <v>184</v>
          </cell>
          <cell r="F459">
            <v>95.92</v>
          </cell>
          <cell r="G459">
            <v>95.92</v>
          </cell>
          <cell r="H459">
            <v>8.5070892410341905</v>
          </cell>
          <cell r="I459">
            <v>250000000</v>
          </cell>
          <cell r="J459">
            <v>18662062</v>
          </cell>
          <cell r="K459">
            <v>1769731397.8199999</v>
          </cell>
          <cell r="L459">
            <v>7476000</v>
          </cell>
          <cell r="M459">
            <v>717097920</v>
          </cell>
          <cell r="N459">
            <v>707.89255912800002</v>
          </cell>
          <cell r="O459">
            <v>13</v>
          </cell>
          <cell r="P459">
            <v>100</v>
          </cell>
          <cell r="S459">
            <v>50</v>
          </cell>
          <cell r="T459" t="str">
            <v>ГКО-6</v>
          </cell>
        </row>
        <row r="460">
          <cell r="A460" t="str">
            <v>KZ53L1809A39</v>
          </cell>
          <cell r="B460" t="str">
            <v>5/36</v>
          </cell>
          <cell r="C460">
            <v>36788</v>
          </cell>
          <cell r="D460">
            <v>37882</v>
          </cell>
          <cell r="E460">
            <v>1094</v>
          </cell>
          <cell r="H460">
            <v>17.5</v>
          </cell>
          <cell r="I460">
            <v>250000000</v>
          </cell>
          <cell r="J460">
            <v>122700</v>
          </cell>
          <cell r="K460">
            <v>122700000</v>
          </cell>
          <cell r="L460">
            <v>79700</v>
          </cell>
          <cell r="M460">
            <v>79700000</v>
          </cell>
          <cell r="N460">
            <v>49.08</v>
          </cell>
          <cell r="O460">
            <v>8</v>
          </cell>
          <cell r="P460">
            <v>1000</v>
          </cell>
          <cell r="S460">
            <v>50</v>
          </cell>
          <cell r="T460" t="str">
            <v>ГКО-36</v>
          </cell>
        </row>
        <row r="461">
          <cell r="A461" t="str">
            <v>KZ98K1611A01</v>
          </cell>
          <cell r="B461" t="str">
            <v>436/n</v>
          </cell>
          <cell r="C461">
            <v>36789</v>
          </cell>
          <cell r="D461">
            <v>36846</v>
          </cell>
          <cell r="E461">
            <v>56</v>
          </cell>
          <cell r="F461">
            <v>98.83</v>
          </cell>
          <cell r="G461">
            <v>98.83</v>
          </cell>
          <cell r="H461">
            <v>7.6950318729130904</v>
          </cell>
          <cell r="I461">
            <v>500000000</v>
          </cell>
          <cell r="J461">
            <v>7293724</v>
          </cell>
          <cell r="K461">
            <v>720098931.51999998</v>
          </cell>
          <cell r="L461">
            <v>4982334</v>
          </cell>
          <cell r="M461">
            <v>492404069.22000003</v>
          </cell>
          <cell r="N461">
            <v>144.01978630400001</v>
          </cell>
          <cell r="O461">
            <v>10</v>
          </cell>
          <cell r="P461">
            <v>100</v>
          </cell>
          <cell r="S461">
            <v>60</v>
          </cell>
          <cell r="T461" t="str">
            <v>Ноты-56</v>
          </cell>
        </row>
        <row r="462">
          <cell r="A462" t="str">
            <v>KZ9BK0812A04</v>
          </cell>
          <cell r="B462" t="str">
            <v>437/n</v>
          </cell>
          <cell r="C462">
            <v>36790</v>
          </cell>
          <cell r="D462">
            <v>36868</v>
          </cell>
          <cell r="E462">
            <v>77</v>
          </cell>
          <cell r="F462">
            <v>98.36</v>
          </cell>
          <cell r="G462">
            <v>98.36</v>
          </cell>
          <cell r="H462">
            <v>7.8819919405523304</v>
          </cell>
          <cell r="I462">
            <v>500000000</v>
          </cell>
          <cell r="J462">
            <v>6806862</v>
          </cell>
          <cell r="K462">
            <v>668807225.10000002</v>
          </cell>
          <cell r="L462">
            <v>4786649</v>
          </cell>
          <cell r="M462">
            <v>470814795.63999999</v>
          </cell>
          <cell r="N462">
            <v>133.76144502</v>
          </cell>
          <cell r="O462">
            <v>10</v>
          </cell>
          <cell r="P462">
            <v>100</v>
          </cell>
          <cell r="S462">
            <v>60</v>
          </cell>
          <cell r="T462" t="str">
            <v>Ноты-77</v>
          </cell>
        </row>
        <row r="463">
          <cell r="A463" t="str">
            <v>KZ4CL2709A17</v>
          </cell>
          <cell r="B463" t="str">
            <v>62/12</v>
          </cell>
          <cell r="C463">
            <v>36794</v>
          </cell>
          <cell r="D463">
            <v>37161</v>
          </cell>
          <cell r="E463">
            <v>366</v>
          </cell>
          <cell r="F463">
            <v>90.09</v>
          </cell>
          <cell r="G463">
            <v>90.09</v>
          </cell>
          <cell r="H463">
            <v>11.000111000111</v>
          </cell>
          <cell r="I463">
            <v>500000000</v>
          </cell>
          <cell r="J463">
            <v>33072978</v>
          </cell>
          <cell r="K463">
            <v>2962763728.02</v>
          </cell>
          <cell r="L463">
            <v>5550006</v>
          </cell>
          <cell r="M463">
            <v>500000040.54000002</v>
          </cell>
          <cell r="N463">
            <v>592.55274560400005</v>
          </cell>
          <cell r="O463">
            <v>12</v>
          </cell>
          <cell r="P463">
            <v>100</v>
          </cell>
          <cell r="S463">
            <v>50</v>
          </cell>
          <cell r="T463" t="str">
            <v>ГКО-12</v>
          </cell>
        </row>
        <row r="464">
          <cell r="A464" t="str">
            <v>KZ53L2509A30</v>
          </cell>
          <cell r="B464" t="str">
            <v>6/36</v>
          </cell>
          <cell r="C464">
            <v>36795</v>
          </cell>
          <cell r="D464">
            <v>37889</v>
          </cell>
          <cell r="E464">
            <v>1094</v>
          </cell>
          <cell r="H464">
            <v>17.5</v>
          </cell>
          <cell r="I464">
            <v>500000000</v>
          </cell>
          <cell r="J464">
            <v>833000</v>
          </cell>
          <cell r="K464">
            <v>833000000</v>
          </cell>
          <cell r="L464">
            <v>810000</v>
          </cell>
          <cell r="M464">
            <v>810000000</v>
          </cell>
          <cell r="N464">
            <v>166.6</v>
          </cell>
          <cell r="O464">
            <v>10</v>
          </cell>
          <cell r="P464">
            <v>1000</v>
          </cell>
          <cell r="S464">
            <v>50</v>
          </cell>
          <cell r="T464" t="str">
            <v>ГКО-36</v>
          </cell>
        </row>
        <row r="465">
          <cell r="A465" t="str">
            <v>KZ99K3011A02</v>
          </cell>
          <cell r="B465" t="str">
            <v>438/n</v>
          </cell>
          <cell r="C465">
            <v>36796</v>
          </cell>
          <cell r="D465">
            <v>36860</v>
          </cell>
          <cell r="E465">
            <v>63</v>
          </cell>
          <cell r="F465">
            <v>98.66</v>
          </cell>
          <cell r="G465">
            <v>98.66</v>
          </cell>
          <cell r="H465">
            <v>7.8473770750276097</v>
          </cell>
          <cell r="I465">
            <v>500000000</v>
          </cell>
          <cell r="J465">
            <v>11615231</v>
          </cell>
          <cell r="K465">
            <v>1145254999.0599999</v>
          </cell>
          <cell r="L465">
            <v>9045074</v>
          </cell>
          <cell r="M465">
            <v>892387000.84000003</v>
          </cell>
          <cell r="N465">
            <v>229.05099981199999</v>
          </cell>
          <cell r="O465">
            <v>8</v>
          </cell>
          <cell r="P465">
            <v>100</v>
          </cell>
          <cell r="S465">
            <v>60</v>
          </cell>
          <cell r="T465" t="str">
            <v>Ноты-63</v>
          </cell>
        </row>
        <row r="466">
          <cell r="A466" t="str">
            <v>KZ36L2903A26</v>
          </cell>
          <cell r="B466" t="str">
            <v>1/18i</v>
          </cell>
          <cell r="C466">
            <v>36797</v>
          </cell>
          <cell r="D466">
            <v>37344</v>
          </cell>
          <cell r="E466">
            <v>546</v>
          </cell>
          <cell r="H466">
            <v>9</v>
          </cell>
          <cell r="I466">
            <v>500000000</v>
          </cell>
          <cell r="J466">
            <v>369400</v>
          </cell>
          <cell r="K466">
            <v>369400000</v>
          </cell>
          <cell r="L466">
            <v>71000</v>
          </cell>
          <cell r="M466">
            <v>71000000</v>
          </cell>
          <cell r="N466">
            <v>73.88</v>
          </cell>
          <cell r="O466">
            <v>6</v>
          </cell>
          <cell r="P466">
            <v>1000</v>
          </cell>
          <cell r="S466">
            <v>50</v>
          </cell>
          <cell r="T466" t="str">
            <v>ГИКО-18</v>
          </cell>
        </row>
        <row r="467">
          <cell r="A467" t="str">
            <v>KZ9BK1512A05</v>
          </cell>
          <cell r="B467" t="str">
            <v>439/n</v>
          </cell>
          <cell r="C467">
            <v>36798</v>
          </cell>
          <cell r="D467">
            <v>36875</v>
          </cell>
          <cell r="E467">
            <v>77</v>
          </cell>
          <cell r="F467">
            <v>98.36</v>
          </cell>
          <cell r="G467">
            <v>98.36</v>
          </cell>
          <cell r="H467">
            <v>7.8819919405523304</v>
          </cell>
          <cell r="I467">
            <v>500000000</v>
          </cell>
          <cell r="J467">
            <v>28583152</v>
          </cell>
          <cell r="K467">
            <v>2810117382.4400001</v>
          </cell>
          <cell r="L467">
            <v>20349463</v>
          </cell>
          <cell r="M467">
            <v>2001573180.6800001</v>
          </cell>
          <cell r="N467">
            <v>562.02347648800003</v>
          </cell>
          <cell r="O467">
            <v>15</v>
          </cell>
          <cell r="P467">
            <v>100</v>
          </cell>
          <cell r="S467">
            <v>60</v>
          </cell>
          <cell r="T467" t="str">
            <v>Ноты-77</v>
          </cell>
        </row>
        <row r="468">
          <cell r="A468" t="str">
            <v>KZ53L0210A34</v>
          </cell>
          <cell r="B468" t="str">
            <v>7/36</v>
          </cell>
          <cell r="C468">
            <v>36801</v>
          </cell>
          <cell r="D468">
            <v>37896</v>
          </cell>
          <cell r="E468">
            <v>1095</v>
          </cell>
          <cell r="H468">
            <v>17.3</v>
          </cell>
          <cell r="I468">
            <v>250000000</v>
          </cell>
          <cell r="J468">
            <v>1190000</v>
          </cell>
          <cell r="K468">
            <v>1190000000</v>
          </cell>
          <cell r="L468">
            <v>581000</v>
          </cell>
          <cell r="M468">
            <v>581000000</v>
          </cell>
          <cell r="N468">
            <v>476</v>
          </cell>
          <cell r="O468">
            <v>12</v>
          </cell>
          <cell r="P468">
            <v>1000</v>
          </cell>
          <cell r="S468">
            <v>50</v>
          </cell>
          <cell r="T468" t="str">
            <v>ГКО-36</v>
          </cell>
        </row>
        <row r="469">
          <cell r="A469" t="str">
            <v>KZ52L0310A26</v>
          </cell>
          <cell r="B469" t="str">
            <v>18/24</v>
          </cell>
          <cell r="C469">
            <v>36802</v>
          </cell>
          <cell r="D469">
            <v>37532</v>
          </cell>
          <cell r="E469">
            <v>730</v>
          </cell>
          <cell r="H469">
            <v>15.9</v>
          </cell>
          <cell r="I469">
            <v>350000000</v>
          </cell>
          <cell r="J469">
            <v>1057000</v>
          </cell>
          <cell r="K469">
            <v>1057000000</v>
          </cell>
          <cell r="L469">
            <v>970000</v>
          </cell>
          <cell r="M469">
            <v>970000000</v>
          </cell>
          <cell r="N469">
            <v>302</v>
          </cell>
          <cell r="O469">
            <v>10</v>
          </cell>
          <cell r="P469">
            <v>1000</v>
          </cell>
          <cell r="S469">
            <v>50</v>
          </cell>
          <cell r="T469" t="str">
            <v>ГКО-24</v>
          </cell>
        </row>
        <row r="470">
          <cell r="A470" t="str">
            <v>KZ9BK2012A08</v>
          </cell>
          <cell r="B470" t="str">
            <v>440/n</v>
          </cell>
          <cell r="C470">
            <v>36802</v>
          </cell>
          <cell r="D470">
            <v>36880</v>
          </cell>
          <cell r="E470">
            <v>77</v>
          </cell>
          <cell r="F470">
            <v>98.38</v>
          </cell>
          <cell r="G470">
            <v>98.37</v>
          </cell>
          <cell r="H470">
            <v>7.7842872719880498</v>
          </cell>
          <cell r="I470">
            <v>700000000</v>
          </cell>
          <cell r="J470">
            <v>18383826</v>
          </cell>
          <cell r="K470">
            <v>1808083301.3800001</v>
          </cell>
          <cell r="L470">
            <v>12853811</v>
          </cell>
          <cell r="M470">
            <v>1264551826.1300001</v>
          </cell>
          <cell r="N470">
            <v>258.297614482857</v>
          </cell>
          <cell r="O470">
            <v>10</v>
          </cell>
          <cell r="P470">
            <v>100</v>
          </cell>
          <cell r="S470">
            <v>60</v>
          </cell>
          <cell r="T470" t="str">
            <v>Ноты-77</v>
          </cell>
        </row>
        <row r="471">
          <cell r="A471" t="str">
            <v>KZ99K0712A00</v>
          </cell>
          <cell r="B471" t="str">
            <v>441/n</v>
          </cell>
          <cell r="C471">
            <v>36803</v>
          </cell>
          <cell r="D471">
            <v>36867</v>
          </cell>
          <cell r="E471">
            <v>63</v>
          </cell>
          <cell r="F471">
            <v>98.68</v>
          </cell>
          <cell r="G471">
            <v>98.66</v>
          </cell>
          <cell r="H471">
            <v>7.7286853127955304</v>
          </cell>
          <cell r="I471">
            <v>700000000</v>
          </cell>
          <cell r="J471">
            <v>37257436</v>
          </cell>
          <cell r="K471">
            <v>3676304312.6799998</v>
          </cell>
          <cell r="L471">
            <v>35535890</v>
          </cell>
          <cell r="M471">
            <v>3506665523.4499998</v>
          </cell>
          <cell r="N471">
            <v>525.18633038285702</v>
          </cell>
          <cell r="O471">
            <v>11</v>
          </cell>
          <cell r="P471">
            <v>100</v>
          </cell>
          <cell r="S471">
            <v>60</v>
          </cell>
          <cell r="T471" t="str">
            <v>Ноты-63</v>
          </cell>
        </row>
        <row r="472">
          <cell r="A472" t="str">
            <v>KZ96K1711A02</v>
          </cell>
          <cell r="B472" t="str">
            <v>442/n</v>
          </cell>
          <cell r="C472">
            <v>36804</v>
          </cell>
          <cell r="D472">
            <v>36847</v>
          </cell>
          <cell r="E472">
            <v>42</v>
          </cell>
          <cell r="F472">
            <v>99.14</v>
          </cell>
          <cell r="G472">
            <v>99.14</v>
          </cell>
          <cell r="H472">
            <v>7.5179880303947204</v>
          </cell>
          <cell r="I472">
            <v>700000000</v>
          </cell>
          <cell r="J472">
            <v>8993772</v>
          </cell>
          <cell r="K472">
            <v>891470184.62</v>
          </cell>
          <cell r="L472">
            <v>7952772</v>
          </cell>
          <cell r="M472">
            <v>788447816.08000004</v>
          </cell>
          <cell r="N472">
            <v>127.352883517143</v>
          </cell>
          <cell r="O472">
            <v>9</v>
          </cell>
          <cell r="P472">
            <v>100</v>
          </cell>
          <cell r="S472">
            <v>60</v>
          </cell>
          <cell r="T472" t="str">
            <v>Ноты-42</v>
          </cell>
        </row>
        <row r="473">
          <cell r="A473" t="str">
            <v>KZ4CL0510A10</v>
          </cell>
          <cell r="B473" t="str">
            <v>63/12</v>
          </cell>
          <cell r="C473">
            <v>36804</v>
          </cell>
          <cell r="D473">
            <v>37169</v>
          </cell>
          <cell r="E473">
            <v>365</v>
          </cell>
          <cell r="F473">
            <v>90.48</v>
          </cell>
          <cell r="G473">
            <v>90.48</v>
          </cell>
          <cell r="H473">
            <v>10.521662245800201</v>
          </cell>
          <cell r="I473">
            <v>500000000</v>
          </cell>
          <cell r="J473">
            <v>33158784</v>
          </cell>
          <cell r="K473">
            <v>2993306436.3200002</v>
          </cell>
          <cell r="L473">
            <v>11052168</v>
          </cell>
          <cell r="M473">
            <v>1000000160.64</v>
          </cell>
          <cell r="N473">
            <v>598.66128726399995</v>
          </cell>
          <cell r="O473">
            <v>12</v>
          </cell>
          <cell r="P473">
            <v>100</v>
          </cell>
          <cell r="S473">
            <v>50</v>
          </cell>
          <cell r="T473" t="str">
            <v>ГКО-12</v>
          </cell>
        </row>
        <row r="474">
          <cell r="A474" t="str">
            <v>KZ43L0501A19</v>
          </cell>
          <cell r="B474" t="str">
            <v>272/3</v>
          </cell>
          <cell r="C474">
            <v>36805</v>
          </cell>
          <cell r="D474">
            <v>36896</v>
          </cell>
          <cell r="E474">
            <v>91</v>
          </cell>
          <cell r="F474">
            <v>98.04</v>
          </cell>
          <cell r="G474">
            <v>98.04</v>
          </cell>
          <cell r="H474">
            <v>7.9967360261117699</v>
          </cell>
          <cell r="I474">
            <v>300000000</v>
          </cell>
          <cell r="J474">
            <v>19210125</v>
          </cell>
          <cell r="K474">
            <v>1878190680</v>
          </cell>
          <cell r="L474">
            <v>2329988</v>
          </cell>
          <cell r="M474">
            <v>228432023.52000001</v>
          </cell>
          <cell r="N474">
            <v>626.06356000000005</v>
          </cell>
          <cell r="O474">
            <v>13</v>
          </cell>
          <cell r="P474">
            <v>100</v>
          </cell>
          <cell r="S474">
            <v>50</v>
          </cell>
          <cell r="T474" t="str">
            <v>ГКО-3</v>
          </cell>
        </row>
        <row r="475">
          <cell r="A475" t="str">
            <v>KZ52L1010A27</v>
          </cell>
          <cell r="B475" t="str">
            <v>19/24</v>
          </cell>
          <cell r="C475">
            <v>36808</v>
          </cell>
          <cell r="D475">
            <v>37539</v>
          </cell>
          <cell r="E475">
            <v>731</v>
          </cell>
          <cell r="H475">
            <v>15.9</v>
          </cell>
          <cell r="I475">
            <v>300000000</v>
          </cell>
          <cell r="J475">
            <v>508000</v>
          </cell>
          <cell r="K475">
            <v>508000000</v>
          </cell>
          <cell r="L475">
            <v>500000</v>
          </cell>
          <cell r="M475">
            <v>500000000</v>
          </cell>
          <cell r="N475">
            <v>169.333333333333</v>
          </cell>
          <cell r="O475">
            <v>5</v>
          </cell>
          <cell r="P475">
            <v>1000</v>
          </cell>
          <cell r="S475">
            <v>50</v>
          </cell>
          <cell r="T475" t="str">
            <v>ГКО-24</v>
          </cell>
        </row>
        <row r="476">
          <cell r="A476" t="str">
            <v>KZ99K1212A03</v>
          </cell>
          <cell r="B476" t="str">
            <v>443/n</v>
          </cell>
          <cell r="C476">
            <v>36808</v>
          </cell>
          <cell r="D476">
            <v>36872</v>
          </cell>
          <cell r="E476">
            <v>63</v>
          </cell>
          <cell r="F476">
            <v>98.68</v>
          </cell>
          <cell r="G476">
            <v>98.68</v>
          </cell>
          <cell r="H476">
            <v>7.7286853127955304</v>
          </cell>
          <cell r="I476">
            <v>700000000</v>
          </cell>
          <cell r="J476">
            <v>10957485</v>
          </cell>
          <cell r="K476">
            <v>1081144219.8</v>
          </cell>
          <cell r="L476">
            <v>7777485</v>
          </cell>
          <cell r="M476">
            <v>767482219.79999995</v>
          </cell>
          <cell r="N476">
            <v>154.449174257143</v>
          </cell>
          <cell r="O476">
            <v>7</v>
          </cell>
          <cell r="P476">
            <v>100</v>
          </cell>
          <cell r="S476">
            <v>60</v>
          </cell>
          <cell r="T476" t="str">
            <v>Ноты-63</v>
          </cell>
        </row>
        <row r="477">
          <cell r="A477" t="str">
            <v>KZ9AK2012A09</v>
          </cell>
          <cell r="B477" t="str">
            <v>444/n</v>
          </cell>
          <cell r="C477">
            <v>36809</v>
          </cell>
          <cell r="D477">
            <v>36880</v>
          </cell>
          <cell r="E477">
            <v>70</v>
          </cell>
          <cell r="F477">
            <v>98.52</v>
          </cell>
          <cell r="G477">
            <v>98.52</v>
          </cell>
          <cell r="H477">
            <v>7.81161185546084</v>
          </cell>
          <cell r="I477">
            <v>700000000</v>
          </cell>
          <cell r="J477">
            <v>12855110</v>
          </cell>
          <cell r="K477">
            <v>1266348585.45</v>
          </cell>
          <cell r="L477">
            <v>10434955</v>
          </cell>
          <cell r="M477">
            <v>1028056841.6</v>
          </cell>
          <cell r="N477">
            <v>180.906940778571</v>
          </cell>
          <cell r="O477">
            <v>11</v>
          </cell>
          <cell r="P477">
            <v>100</v>
          </cell>
          <cell r="S477">
            <v>60</v>
          </cell>
          <cell r="T477" t="str">
            <v>Ноты-70</v>
          </cell>
        </row>
        <row r="478">
          <cell r="A478" t="str">
            <v>KZ4CL1110A12</v>
          </cell>
          <cell r="B478" t="str">
            <v>64/12</v>
          </cell>
          <cell r="C478">
            <v>36809</v>
          </cell>
          <cell r="D478">
            <v>37175</v>
          </cell>
          <cell r="E478">
            <v>366</v>
          </cell>
          <cell r="F478">
            <v>90.5</v>
          </cell>
          <cell r="G478">
            <v>90.49</v>
          </cell>
          <cell r="H478">
            <v>10.526155578892901</v>
          </cell>
          <cell r="I478">
            <v>450000000</v>
          </cell>
          <cell r="J478">
            <v>20460487</v>
          </cell>
          <cell r="K478">
            <v>1844555943.5</v>
          </cell>
          <cell r="L478">
            <v>4972386</v>
          </cell>
          <cell r="M478">
            <v>449999995.88999999</v>
          </cell>
          <cell r="N478">
            <v>409.90132077777798</v>
          </cell>
          <cell r="O478">
            <v>14</v>
          </cell>
          <cell r="P478">
            <v>100</v>
          </cell>
          <cell r="S478">
            <v>50</v>
          </cell>
          <cell r="T478" t="str">
            <v>ГКО-12</v>
          </cell>
        </row>
        <row r="479">
          <cell r="A479" t="str">
            <v>KZ9CK0401A18</v>
          </cell>
          <cell r="B479" t="str">
            <v>445/n</v>
          </cell>
          <cell r="C479">
            <v>36810</v>
          </cell>
          <cell r="D479">
            <v>36895</v>
          </cell>
          <cell r="E479">
            <v>84</v>
          </cell>
          <cell r="F479">
            <v>98.21</v>
          </cell>
          <cell r="G479">
            <v>98.21</v>
          </cell>
          <cell r="H479">
            <v>7.8980416115127703</v>
          </cell>
          <cell r="I479">
            <v>700000000</v>
          </cell>
          <cell r="J479">
            <v>23753830</v>
          </cell>
          <cell r="K479">
            <v>2332437565.5999999</v>
          </cell>
          <cell r="L479">
            <v>15341606</v>
          </cell>
          <cell r="M479">
            <v>1506699125.26</v>
          </cell>
          <cell r="N479">
            <v>333.20536651428603</v>
          </cell>
          <cell r="O479">
            <v>10</v>
          </cell>
          <cell r="P479">
            <v>100</v>
          </cell>
          <cell r="S479">
            <v>50</v>
          </cell>
          <cell r="T479" t="str">
            <v>Ноты-84</v>
          </cell>
        </row>
        <row r="480">
          <cell r="A480" t="str">
            <v>KZ46L1304A13</v>
          </cell>
          <cell r="B480" t="str">
            <v>157/6</v>
          </cell>
          <cell r="C480">
            <v>36811</v>
          </cell>
          <cell r="D480">
            <v>36994</v>
          </cell>
          <cell r="E480">
            <v>183</v>
          </cell>
          <cell r="F480">
            <v>96.02</v>
          </cell>
          <cell r="G480">
            <v>96.02</v>
          </cell>
          <cell r="H480">
            <v>8.2899395959175308</v>
          </cell>
          <cell r="I480">
            <v>350000000</v>
          </cell>
          <cell r="J480">
            <v>13646837</v>
          </cell>
          <cell r="K480">
            <v>1304499310.52</v>
          </cell>
          <cell r="L480">
            <v>4143743</v>
          </cell>
          <cell r="M480">
            <v>397882202.86000001</v>
          </cell>
          <cell r="N480">
            <v>372.71408872000001</v>
          </cell>
          <cell r="O480">
            <v>11</v>
          </cell>
          <cell r="P480">
            <v>100</v>
          </cell>
          <cell r="S480">
            <v>50</v>
          </cell>
          <cell r="T480" t="str">
            <v>ГКО-6</v>
          </cell>
        </row>
        <row r="481">
          <cell r="A481" t="str">
            <v>KZ95K1711A03</v>
          </cell>
          <cell r="B481" t="str">
            <v>446/n</v>
          </cell>
          <cell r="C481">
            <v>36812</v>
          </cell>
          <cell r="D481">
            <v>36847</v>
          </cell>
          <cell r="E481">
            <v>35</v>
          </cell>
          <cell r="F481">
            <v>99.33</v>
          </cell>
          <cell r="G481">
            <v>99.33</v>
          </cell>
          <cell r="H481">
            <v>7.0150005033726197</v>
          </cell>
          <cell r="I481">
            <v>700000000</v>
          </cell>
          <cell r="J481">
            <v>35061343</v>
          </cell>
          <cell r="K481">
            <v>3482180410.75</v>
          </cell>
          <cell r="L481">
            <v>26286313</v>
          </cell>
          <cell r="M481">
            <v>2611019470.29</v>
          </cell>
          <cell r="N481">
            <v>497.45434439285702</v>
          </cell>
          <cell r="O481">
            <v>13</v>
          </cell>
          <cell r="P481">
            <v>100</v>
          </cell>
          <cell r="S481">
            <v>60</v>
          </cell>
          <cell r="T481" t="str">
            <v>Ноты-35</v>
          </cell>
        </row>
        <row r="482">
          <cell r="A482" t="str">
            <v>KZ9AK2812A01</v>
          </cell>
          <cell r="B482" t="str">
            <v>447/n</v>
          </cell>
          <cell r="C482">
            <v>36815</v>
          </cell>
          <cell r="D482">
            <v>36888</v>
          </cell>
          <cell r="E482">
            <v>70</v>
          </cell>
          <cell r="F482">
            <v>98.52</v>
          </cell>
          <cell r="G482">
            <v>98.52</v>
          </cell>
          <cell r="H482">
            <v>7.81161185546084</v>
          </cell>
          <cell r="I482">
            <v>700000000</v>
          </cell>
          <cell r="J482">
            <v>8159644</v>
          </cell>
          <cell r="K482">
            <v>803821871.53999996</v>
          </cell>
          <cell r="L482">
            <v>5598877</v>
          </cell>
          <cell r="M482">
            <v>551601362.03999996</v>
          </cell>
          <cell r="N482">
            <v>114.831695934286</v>
          </cell>
          <cell r="O482">
            <v>8</v>
          </cell>
          <cell r="P482">
            <v>100</v>
          </cell>
          <cell r="S482">
            <v>60</v>
          </cell>
          <cell r="T482" t="str">
            <v>Ноты-70</v>
          </cell>
        </row>
        <row r="483">
          <cell r="A483" t="str">
            <v>KZ53L1610A38</v>
          </cell>
          <cell r="B483" t="str">
            <v>8/36</v>
          </cell>
          <cell r="C483">
            <v>36815</v>
          </cell>
          <cell r="D483">
            <v>37910</v>
          </cell>
          <cell r="E483">
            <v>1095</v>
          </cell>
          <cell r="H483">
            <v>17.3</v>
          </cell>
          <cell r="I483">
            <v>600000000</v>
          </cell>
          <cell r="J483">
            <v>941800</v>
          </cell>
          <cell r="K483">
            <v>941800000</v>
          </cell>
          <cell r="L483">
            <v>773800</v>
          </cell>
          <cell r="M483">
            <v>773800000</v>
          </cell>
          <cell r="N483">
            <v>156.96666666666701</v>
          </cell>
          <cell r="O483">
            <v>4</v>
          </cell>
          <cell r="P483">
            <v>1000</v>
          </cell>
          <cell r="S483">
            <v>50</v>
          </cell>
          <cell r="T483" t="str">
            <v>ГКО-36</v>
          </cell>
        </row>
        <row r="484">
          <cell r="A484" t="str">
            <v>KZ52L1710A20</v>
          </cell>
          <cell r="B484" t="str">
            <v>20/24</v>
          </cell>
          <cell r="C484">
            <v>36816</v>
          </cell>
          <cell r="D484">
            <v>37546</v>
          </cell>
          <cell r="E484">
            <v>730</v>
          </cell>
          <cell r="H484">
            <v>15.75</v>
          </cell>
          <cell r="I484">
            <v>600000000</v>
          </cell>
          <cell r="J484">
            <v>1460800</v>
          </cell>
          <cell r="K484">
            <v>1460800000</v>
          </cell>
          <cell r="L484">
            <v>599999</v>
          </cell>
          <cell r="M484">
            <v>599999000</v>
          </cell>
          <cell r="N484">
            <v>243.46666666666701</v>
          </cell>
          <cell r="O484">
            <v>13</v>
          </cell>
          <cell r="P484">
            <v>1000</v>
          </cell>
          <cell r="S484">
            <v>50</v>
          </cell>
          <cell r="T484" t="str">
            <v>ГКО-24</v>
          </cell>
        </row>
        <row r="485">
          <cell r="A485" t="str">
            <v>KZ9CK1101A19</v>
          </cell>
          <cell r="B485" t="str">
            <v>448/n</v>
          </cell>
          <cell r="C485">
            <v>36817</v>
          </cell>
          <cell r="D485">
            <v>36902</v>
          </cell>
          <cell r="E485">
            <v>84</v>
          </cell>
          <cell r="F485">
            <v>98.21</v>
          </cell>
          <cell r="G485">
            <v>98.21</v>
          </cell>
          <cell r="H485">
            <v>7.8980416115127703</v>
          </cell>
          <cell r="I485">
            <v>700000000</v>
          </cell>
          <cell r="J485">
            <v>4550807</v>
          </cell>
          <cell r="K485">
            <v>446814281.25999999</v>
          </cell>
          <cell r="L485">
            <v>1742807</v>
          </cell>
          <cell r="M485">
            <v>171161075.47</v>
          </cell>
          <cell r="N485">
            <v>63.830611608571402</v>
          </cell>
          <cell r="O485">
            <v>6</v>
          </cell>
          <cell r="P485">
            <v>100</v>
          </cell>
          <cell r="S485">
            <v>50</v>
          </cell>
          <cell r="T485" t="str">
            <v>Ноты-84</v>
          </cell>
        </row>
        <row r="486">
          <cell r="A486" t="str">
            <v>KZ4CL1810A15</v>
          </cell>
          <cell r="B486" t="str">
            <v>65/12</v>
          </cell>
          <cell r="C486">
            <v>36818</v>
          </cell>
          <cell r="D486">
            <v>37182</v>
          </cell>
          <cell r="E486">
            <v>364</v>
          </cell>
          <cell r="F486">
            <v>90.66</v>
          </cell>
          <cell r="G486">
            <v>90.66</v>
          </cell>
          <cell r="H486">
            <v>10.3022281050077</v>
          </cell>
          <cell r="I486">
            <v>600000000</v>
          </cell>
          <cell r="J486">
            <v>24319323</v>
          </cell>
          <cell r="K486">
            <v>2199869310.73</v>
          </cell>
          <cell r="L486">
            <v>6618135</v>
          </cell>
          <cell r="M486">
            <v>600000119.10000002</v>
          </cell>
          <cell r="N486">
            <v>366.64488512166702</v>
          </cell>
          <cell r="O486">
            <v>13</v>
          </cell>
          <cell r="P486">
            <v>100</v>
          </cell>
          <cell r="S486">
            <v>50</v>
          </cell>
          <cell r="T486" t="str">
            <v>ГКО-12</v>
          </cell>
        </row>
        <row r="487">
          <cell r="A487" t="str">
            <v>KZ43L1901A13</v>
          </cell>
          <cell r="B487" t="str">
            <v>273/3</v>
          </cell>
          <cell r="C487">
            <v>36819</v>
          </cell>
          <cell r="D487">
            <v>36910</v>
          </cell>
          <cell r="E487">
            <v>91</v>
          </cell>
          <cell r="F487">
            <v>98.19</v>
          </cell>
          <cell r="G487">
            <v>98.19</v>
          </cell>
          <cell r="H487">
            <v>7.3734596191058204</v>
          </cell>
          <cell r="I487">
            <v>400000000</v>
          </cell>
          <cell r="J487">
            <v>20298643</v>
          </cell>
          <cell r="K487">
            <v>1988828078.72</v>
          </cell>
          <cell r="L487">
            <v>2105967</v>
          </cell>
          <cell r="M487">
            <v>206784899.72999999</v>
          </cell>
          <cell r="N487">
            <v>497.20701967999997</v>
          </cell>
          <cell r="O487">
            <v>8</v>
          </cell>
          <cell r="P487">
            <v>100</v>
          </cell>
          <cell r="S487">
            <v>50</v>
          </cell>
          <cell r="T487" t="str">
            <v>ГКО-3</v>
          </cell>
        </row>
        <row r="488">
          <cell r="A488" t="str">
            <v>KZ95K2411A04</v>
          </cell>
          <cell r="B488" t="str">
            <v>449/n</v>
          </cell>
          <cell r="C488">
            <v>36819</v>
          </cell>
          <cell r="D488">
            <v>36854</v>
          </cell>
          <cell r="E488">
            <v>35</v>
          </cell>
          <cell r="F488">
            <v>99.34</v>
          </cell>
          <cell r="G488">
            <v>99.34</v>
          </cell>
          <cell r="H488">
            <v>6.9096033823232998</v>
          </cell>
          <cell r="I488">
            <v>700000000</v>
          </cell>
          <cell r="J488">
            <v>30427568</v>
          </cell>
          <cell r="K488">
            <v>3022394097.3000002</v>
          </cell>
          <cell r="L488">
            <v>20100580</v>
          </cell>
          <cell r="M488">
            <v>1996791617.2</v>
          </cell>
          <cell r="N488">
            <v>431.77058532857097</v>
          </cell>
          <cell r="O488">
            <v>12</v>
          </cell>
          <cell r="P488">
            <v>100</v>
          </cell>
          <cell r="S488">
            <v>60</v>
          </cell>
          <cell r="T488" t="str">
            <v>Ноты-35</v>
          </cell>
        </row>
        <row r="489">
          <cell r="A489" t="str">
            <v>KZ9CK1601A14</v>
          </cell>
          <cell r="B489" t="str">
            <v>450/n</v>
          </cell>
          <cell r="C489">
            <v>36822</v>
          </cell>
          <cell r="D489">
            <v>36907</v>
          </cell>
          <cell r="E489">
            <v>84</v>
          </cell>
          <cell r="F489">
            <v>98.21</v>
          </cell>
          <cell r="G489">
            <v>98.2</v>
          </cell>
          <cell r="H489">
            <v>7.8980416115127703</v>
          </cell>
          <cell r="I489">
            <v>700000000</v>
          </cell>
          <cell r="J489">
            <v>8143853</v>
          </cell>
          <cell r="K489">
            <v>799647873.60000002</v>
          </cell>
          <cell r="L489">
            <v>5606202</v>
          </cell>
          <cell r="M489">
            <v>550564821.90999997</v>
          </cell>
          <cell r="N489">
            <v>114.235410514286</v>
          </cell>
          <cell r="O489">
            <v>7</v>
          </cell>
          <cell r="P489">
            <v>100</v>
          </cell>
          <cell r="S489">
            <v>50</v>
          </cell>
          <cell r="T489" t="str">
            <v>Ноты-84</v>
          </cell>
        </row>
        <row r="490">
          <cell r="A490" t="str">
            <v>KZ53L2310A39</v>
          </cell>
          <cell r="B490" t="str">
            <v>9/36</v>
          </cell>
          <cell r="C490">
            <v>36822</v>
          </cell>
          <cell r="D490">
            <v>37917</v>
          </cell>
          <cell r="E490">
            <v>1095</v>
          </cell>
          <cell r="H490">
            <v>17.3</v>
          </cell>
          <cell r="I490">
            <v>500000000</v>
          </cell>
          <cell r="J490">
            <v>801900</v>
          </cell>
          <cell r="K490">
            <v>801900000</v>
          </cell>
          <cell r="L490">
            <v>683900</v>
          </cell>
          <cell r="M490">
            <v>683900000</v>
          </cell>
          <cell r="N490">
            <v>160.38</v>
          </cell>
          <cell r="O490">
            <v>10</v>
          </cell>
          <cell r="P490">
            <v>1000</v>
          </cell>
          <cell r="S490">
            <v>50</v>
          </cell>
          <cell r="T490" t="str">
            <v>ГКО-36</v>
          </cell>
        </row>
        <row r="491">
          <cell r="A491" t="str">
            <v>KZ52L2410A21</v>
          </cell>
          <cell r="B491" t="str">
            <v>21/24</v>
          </cell>
          <cell r="C491">
            <v>36823</v>
          </cell>
          <cell r="D491">
            <v>37553</v>
          </cell>
          <cell r="E491">
            <v>730</v>
          </cell>
          <cell r="H491">
            <v>15.65</v>
          </cell>
          <cell r="I491">
            <v>400000000</v>
          </cell>
          <cell r="J491">
            <v>1526239</v>
          </cell>
          <cell r="K491">
            <v>1526239000</v>
          </cell>
          <cell r="L491">
            <v>399999</v>
          </cell>
          <cell r="M491">
            <v>399999000</v>
          </cell>
          <cell r="N491">
            <v>381.55975000000001</v>
          </cell>
          <cell r="O491">
            <v>12</v>
          </cell>
          <cell r="P491">
            <v>1000</v>
          </cell>
          <cell r="S491">
            <v>50</v>
          </cell>
          <cell r="T491" t="str">
            <v>ГКО-24</v>
          </cell>
        </row>
        <row r="492">
          <cell r="A492" t="str">
            <v>KZ9AK0501A19</v>
          </cell>
          <cell r="B492" t="str">
            <v>451/n</v>
          </cell>
          <cell r="C492">
            <v>36825</v>
          </cell>
          <cell r="D492">
            <v>36896</v>
          </cell>
          <cell r="E492">
            <v>70</v>
          </cell>
          <cell r="F492">
            <v>98.52</v>
          </cell>
          <cell r="G492">
            <v>98.52</v>
          </cell>
          <cell r="H492">
            <v>7.81161185546084</v>
          </cell>
          <cell r="I492">
            <v>700000000</v>
          </cell>
          <cell r="J492">
            <v>8698725</v>
          </cell>
          <cell r="K492">
            <v>856911046.66999996</v>
          </cell>
          <cell r="L492">
            <v>7288570</v>
          </cell>
          <cell r="M492">
            <v>718069916.39999998</v>
          </cell>
          <cell r="N492">
            <v>122.41586381</v>
          </cell>
          <cell r="O492">
            <v>6</v>
          </cell>
          <cell r="P492">
            <v>100</v>
          </cell>
          <cell r="S492">
            <v>60</v>
          </cell>
          <cell r="T492" t="str">
            <v>Ноты-70</v>
          </cell>
        </row>
        <row r="493">
          <cell r="A493" t="str">
            <v>KZ4CL2610A15</v>
          </cell>
          <cell r="B493" t="str">
            <v>66/12</v>
          </cell>
          <cell r="C493">
            <v>36825</v>
          </cell>
          <cell r="D493">
            <v>37190</v>
          </cell>
          <cell r="E493">
            <v>365</v>
          </cell>
          <cell r="F493">
            <v>90.69</v>
          </cell>
          <cell r="G493">
            <v>90.69</v>
          </cell>
          <cell r="H493">
            <v>10.265740434447</v>
          </cell>
          <cell r="I493">
            <v>400000000</v>
          </cell>
          <cell r="J493">
            <v>18443136</v>
          </cell>
          <cell r="K493">
            <v>1665415138.3800001</v>
          </cell>
          <cell r="L493">
            <v>4410629</v>
          </cell>
          <cell r="M493">
            <v>399999944.00999999</v>
          </cell>
          <cell r="N493">
            <v>416.35378459499998</v>
          </cell>
          <cell r="O493">
            <v>13</v>
          </cell>
          <cell r="P493">
            <v>100</v>
          </cell>
          <cell r="S493">
            <v>50</v>
          </cell>
          <cell r="T493" t="str">
            <v>ГКО-12</v>
          </cell>
        </row>
        <row r="494">
          <cell r="A494" t="str">
            <v>KZ46L2704A17</v>
          </cell>
          <cell r="B494" t="str">
            <v>158/6</v>
          </cell>
          <cell r="C494">
            <v>36826</v>
          </cell>
          <cell r="D494">
            <v>37008</v>
          </cell>
          <cell r="E494">
            <v>182</v>
          </cell>
          <cell r="F494">
            <v>96.02</v>
          </cell>
          <cell r="G494">
            <v>96.02</v>
          </cell>
          <cell r="H494">
            <v>8.2899395959175308</v>
          </cell>
          <cell r="I494">
            <v>200000000</v>
          </cell>
          <cell r="J494">
            <v>12384208</v>
          </cell>
          <cell r="K494">
            <v>1186532754.3599999</v>
          </cell>
          <cell r="L494">
            <v>2082899</v>
          </cell>
          <cell r="M494">
            <v>199999961.97999999</v>
          </cell>
          <cell r="N494">
            <v>593.26637717999995</v>
          </cell>
          <cell r="O494">
            <v>11</v>
          </cell>
          <cell r="P494">
            <v>100</v>
          </cell>
          <cell r="S494">
            <v>50</v>
          </cell>
          <cell r="T494" t="str">
            <v>ГКО-6</v>
          </cell>
        </row>
        <row r="495">
          <cell r="A495" t="str">
            <v>KZ99K2912A04</v>
          </cell>
          <cell r="B495" t="str">
            <v>452/n</v>
          </cell>
          <cell r="C495">
            <v>36826</v>
          </cell>
          <cell r="D495">
            <v>36889</v>
          </cell>
          <cell r="E495">
            <v>63</v>
          </cell>
          <cell r="F495">
            <v>98.68</v>
          </cell>
          <cell r="G495">
            <v>98.68</v>
          </cell>
          <cell r="H495">
            <v>7.7286853127955304</v>
          </cell>
          <cell r="I495">
            <v>700000000</v>
          </cell>
          <cell r="J495">
            <v>23660810</v>
          </cell>
          <cell r="K495">
            <v>2334574608.96</v>
          </cell>
          <cell r="L495">
            <v>17099925</v>
          </cell>
          <cell r="M495">
            <v>1687420599</v>
          </cell>
          <cell r="N495">
            <v>333.51065842285698</v>
          </cell>
          <cell r="O495">
            <v>11</v>
          </cell>
          <cell r="P495">
            <v>100</v>
          </cell>
          <cell r="S495">
            <v>60</v>
          </cell>
          <cell r="T495" t="str">
            <v>Ноты-63</v>
          </cell>
        </row>
        <row r="496">
          <cell r="A496" t="str">
            <v>KZ36L3004A22</v>
          </cell>
          <cell r="B496" t="str">
            <v>2/18i</v>
          </cell>
          <cell r="C496">
            <v>36830</v>
          </cell>
          <cell r="D496">
            <v>37376</v>
          </cell>
          <cell r="E496">
            <v>546</v>
          </cell>
          <cell r="H496">
            <v>8.8000000000000007</v>
          </cell>
          <cell r="I496">
            <v>500000000</v>
          </cell>
          <cell r="J496">
            <v>2231300</v>
          </cell>
          <cell r="K496">
            <v>2231300000</v>
          </cell>
          <cell r="L496">
            <v>620800</v>
          </cell>
          <cell r="M496">
            <v>620800000</v>
          </cell>
          <cell r="N496">
            <v>446.26</v>
          </cell>
          <cell r="O496">
            <v>10</v>
          </cell>
          <cell r="P496">
            <v>1000</v>
          </cell>
          <cell r="S496">
            <v>50</v>
          </cell>
          <cell r="T496" t="str">
            <v>ГИКО-18</v>
          </cell>
        </row>
        <row r="497">
          <cell r="A497" t="str">
            <v>KZ9BK1801A13</v>
          </cell>
          <cell r="B497" t="str">
            <v>453/n</v>
          </cell>
          <cell r="C497">
            <v>36830</v>
          </cell>
          <cell r="D497">
            <v>36909</v>
          </cell>
          <cell r="E497">
            <v>77</v>
          </cell>
          <cell r="F497">
            <v>98.38</v>
          </cell>
          <cell r="G497">
            <v>98.38</v>
          </cell>
          <cell r="H497">
            <v>7.7842872719880498</v>
          </cell>
          <cell r="I497">
            <v>700000000</v>
          </cell>
          <cell r="J497">
            <v>50031093</v>
          </cell>
          <cell r="K497">
            <v>4921578353.3199997</v>
          </cell>
          <cell r="L497">
            <v>44710869</v>
          </cell>
          <cell r="M497">
            <v>4398655292.2200003</v>
          </cell>
          <cell r="N497">
            <v>703.082621902857</v>
          </cell>
          <cell r="O497">
            <v>10</v>
          </cell>
          <cell r="P497">
            <v>100</v>
          </cell>
          <cell r="S497">
            <v>60</v>
          </cell>
          <cell r="T497" t="str">
            <v>Ноты-77</v>
          </cell>
        </row>
        <row r="498">
          <cell r="A498" t="str">
            <v>KZ9AK1101A11</v>
          </cell>
          <cell r="B498" t="str">
            <v>454/n</v>
          </cell>
          <cell r="C498">
            <v>36831</v>
          </cell>
          <cell r="D498">
            <v>36902</v>
          </cell>
          <cell r="E498">
            <v>70</v>
          </cell>
          <cell r="F498">
            <v>98.53</v>
          </cell>
          <cell r="G498">
            <v>98.53</v>
          </cell>
          <cell r="H498">
            <v>7.75804323556277</v>
          </cell>
          <cell r="I498">
            <v>700000000</v>
          </cell>
          <cell r="J498">
            <v>28493354</v>
          </cell>
          <cell r="K498">
            <v>2807238365.3699999</v>
          </cell>
          <cell r="L498">
            <v>25975199</v>
          </cell>
          <cell r="M498">
            <v>2559336357.4699998</v>
          </cell>
          <cell r="N498">
            <v>401.03405219571403</v>
          </cell>
          <cell r="O498">
            <v>9</v>
          </cell>
          <cell r="P498">
            <v>100</v>
          </cell>
          <cell r="S498">
            <v>60</v>
          </cell>
          <cell r="T498" t="str">
            <v>Ноты-70</v>
          </cell>
        </row>
        <row r="499">
          <cell r="A499" t="str">
            <v>KZ53L3110A39</v>
          </cell>
          <cell r="B499" t="str">
            <v>10/36</v>
          </cell>
          <cell r="C499">
            <v>36832</v>
          </cell>
          <cell r="D499">
            <v>37925</v>
          </cell>
          <cell r="E499">
            <v>1092</v>
          </cell>
          <cell r="H499">
            <v>17.3</v>
          </cell>
          <cell r="I499">
            <v>600000000</v>
          </cell>
          <cell r="J499">
            <v>865700</v>
          </cell>
          <cell r="K499">
            <v>865700000</v>
          </cell>
          <cell r="L499">
            <v>729700</v>
          </cell>
          <cell r="M499">
            <v>729700000</v>
          </cell>
          <cell r="N499">
            <v>144.28333333333299</v>
          </cell>
          <cell r="O499">
            <v>9</v>
          </cell>
          <cell r="P499">
            <v>1000</v>
          </cell>
          <cell r="S499">
            <v>50</v>
          </cell>
          <cell r="T499" t="str">
            <v>ГКО-36</v>
          </cell>
        </row>
        <row r="500">
          <cell r="A500" t="str">
            <v>KZ9CK2601A12</v>
          </cell>
          <cell r="B500" t="str">
            <v>455/n</v>
          </cell>
          <cell r="C500">
            <v>36833</v>
          </cell>
          <cell r="D500">
            <v>36917</v>
          </cell>
          <cell r="E500">
            <v>84</v>
          </cell>
          <cell r="F500">
            <v>98.22</v>
          </cell>
          <cell r="G500">
            <v>98.22</v>
          </cell>
          <cell r="H500">
            <v>7.8531188488427404</v>
          </cell>
          <cell r="I500">
            <v>700000000</v>
          </cell>
          <cell r="J500">
            <v>64556824</v>
          </cell>
          <cell r="K500">
            <v>6340412981.7200003</v>
          </cell>
          <cell r="L500">
            <v>47179856</v>
          </cell>
          <cell r="M500">
            <v>4634005456.3199997</v>
          </cell>
          <cell r="N500">
            <v>905.77328310285702</v>
          </cell>
          <cell r="O500">
            <v>9</v>
          </cell>
          <cell r="P500">
            <v>100</v>
          </cell>
          <cell r="S500">
            <v>60</v>
          </cell>
          <cell r="T500" t="str">
            <v>Ноты-84</v>
          </cell>
        </row>
        <row r="501">
          <cell r="A501" t="str">
            <v>KZ4CL0211A12</v>
          </cell>
          <cell r="B501" t="str">
            <v>67/12</v>
          </cell>
          <cell r="C501">
            <v>36833</v>
          </cell>
          <cell r="D501">
            <v>37197</v>
          </cell>
          <cell r="E501">
            <v>364</v>
          </cell>
          <cell r="F501">
            <v>90.99</v>
          </cell>
          <cell r="G501">
            <v>90.99</v>
          </cell>
          <cell r="H501">
            <v>9.9021870535223702</v>
          </cell>
          <cell r="I501">
            <v>300000000</v>
          </cell>
          <cell r="J501">
            <v>16647599</v>
          </cell>
          <cell r="K501">
            <v>1505890815.3099999</v>
          </cell>
          <cell r="L501">
            <v>7800000</v>
          </cell>
          <cell r="M501">
            <v>709722000</v>
          </cell>
          <cell r="N501">
            <v>501.96360510333301</v>
          </cell>
          <cell r="O501">
            <v>12</v>
          </cell>
          <cell r="P501">
            <v>100</v>
          </cell>
          <cell r="S501">
            <v>50</v>
          </cell>
          <cell r="T501" t="str">
            <v>ГКО-12</v>
          </cell>
        </row>
        <row r="502">
          <cell r="A502" t="str">
            <v>KZ53L0611A39</v>
          </cell>
          <cell r="B502" t="str">
            <v>11/36</v>
          </cell>
          <cell r="C502">
            <v>36836</v>
          </cell>
          <cell r="D502">
            <v>37931</v>
          </cell>
          <cell r="E502">
            <v>1095</v>
          </cell>
          <cell r="H502">
            <v>17.3</v>
          </cell>
          <cell r="I502">
            <v>600000000</v>
          </cell>
          <cell r="J502">
            <v>452000</v>
          </cell>
          <cell r="K502">
            <v>452000000</v>
          </cell>
          <cell r="L502">
            <v>325000</v>
          </cell>
          <cell r="M502">
            <v>325000000</v>
          </cell>
          <cell r="N502">
            <v>75.3333333333333</v>
          </cell>
          <cell r="O502">
            <v>10</v>
          </cell>
          <cell r="P502">
            <v>1000</v>
          </cell>
          <cell r="S502">
            <v>50</v>
          </cell>
          <cell r="T502" t="str">
            <v>ГКО-36</v>
          </cell>
        </row>
        <row r="503">
          <cell r="A503" t="str">
            <v>KZ46L1005A15</v>
          </cell>
          <cell r="B503" t="str">
            <v>159/6</v>
          </cell>
          <cell r="C503">
            <v>36837</v>
          </cell>
          <cell r="D503">
            <v>37021</v>
          </cell>
          <cell r="E503">
            <v>184</v>
          </cell>
          <cell r="F503">
            <v>96.08</v>
          </cell>
          <cell r="G503">
            <v>96.08</v>
          </cell>
          <cell r="H503">
            <v>8.15986677768527</v>
          </cell>
          <cell r="I503">
            <v>200000000</v>
          </cell>
          <cell r="J503">
            <v>15217531</v>
          </cell>
          <cell r="K503">
            <v>1458088363.53</v>
          </cell>
          <cell r="L503">
            <v>1190799</v>
          </cell>
          <cell r="M503">
            <v>114411967.92</v>
          </cell>
          <cell r="N503">
            <v>729.04418176499996</v>
          </cell>
          <cell r="O503">
            <v>12</v>
          </cell>
          <cell r="P503">
            <v>100</v>
          </cell>
          <cell r="S503">
            <v>50</v>
          </cell>
          <cell r="T503" t="str">
            <v>ГКО-6</v>
          </cell>
        </row>
        <row r="504">
          <cell r="A504" t="str">
            <v>KZ98K0401A15</v>
          </cell>
          <cell r="B504" t="str">
            <v>456/n</v>
          </cell>
          <cell r="C504">
            <v>36838</v>
          </cell>
          <cell r="D504">
            <v>36895</v>
          </cell>
          <cell r="E504">
            <v>56</v>
          </cell>
          <cell r="F504">
            <v>98.83</v>
          </cell>
          <cell r="G504">
            <v>98.83</v>
          </cell>
          <cell r="H504">
            <v>7.6950318729130904</v>
          </cell>
          <cell r="I504">
            <v>700000000</v>
          </cell>
          <cell r="J504">
            <v>10586463</v>
          </cell>
          <cell r="K504">
            <v>1044637763.98</v>
          </cell>
          <cell r="L504">
            <v>4507875</v>
          </cell>
          <cell r="M504">
            <v>445513286.25</v>
          </cell>
          <cell r="N504">
            <v>149.23396628285701</v>
          </cell>
          <cell r="O504">
            <v>10</v>
          </cell>
          <cell r="P504">
            <v>100</v>
          </cell>
          <cell r="S504">
            <v>60</v>
          </cell>
          <cell r="T504" t="str">
            <v>Ноты-56</v>
          </cell>
        </row>
        <row r="505">
          <cell r="A505" t="str">
            <v>KZ52L0811A20</v>
          </cell>
          <cell r="B505" t="str">
            <v>22/24</v>
          </cell>
          <cell r="C505">
            <v>36839</v>
          </cell>
          <cell r="D505">
            <v>37568</v>
          </cell>
          <cell r="E505">
            <v>729</v>
          </cell>
          <cell r="H505">
            <v>15.52</v>
          </cell>
          <cell r="I505">
            <v>250000000</v>
          </cell>
          <cell r="J505">
            <v>662300</v>
          </cell>
          <cell r="K505">
            <v>662300000</v>
          </cell>
          <cell r="L505">
            <v>191400</v>
          </cell>
          <cell r="M505">
            <v>191400000</v>
          </cell>
          <cell r="N505">
            <v>264.92</v>
          </cell>
          <cell r="O505">
            <v>10</v>
          </cell>
          <cell r="P505">
            <v>1000</v>
          </cell>
          <cell r="S505">
            <v>50</v>
          </cell>
          <cell r="T505" t="str">
            <v>ГКО-24</v>
          </cell>
        </row>
        <row r="506">
          <cell r="A506" t="str">
            <v>KZ9CK0202A19</v>
          </cell>
          <cell r="B506" t="str">
            <v>457/n</v>
          </cell>
          <cell r="C506">
            <v>36839</v>
          </cell>
          <cell r="D506">
            <v>36924</v>
          </cell>
          <cell r="E506">
            <v>84</v>
          </cell>
          <cell r="F506">
            <v>98.22</v>
          </cell>
          <cell r="G506">
            <v>98.21</v>
          </cell>
          <cell r="H506">
            <v>7.8531188488427404</v>
          </cell>
          <cell r="I506">
            <v>700000000</v>
          </cell>
          <cell r="J506">
            <v>10267447</v>
          </cell>
          <cell r="K506">
            <v>1007770718.67</v>
          </cell>
          <cell r="L506">
            <v>8657261</v>
          </cell>
          <cell r="M506">
            <v>850299157.19000006</v>
          </cell>
          <cell r="N506">
            <v>143.967245524286</v>
          </cell>
          <cell r="O506">
            <v>7</v>
          </cell>
          <cell r="P506">
            <v>100</v>
          </cell>
          <cell r="S506">
            <v>60</v>
          </cell>
          <cell r="T506" t="str">
            <v>Ноты-84</v>
          </cell>
        </row>
        <row r="507">
          <cell r="A507" t="str">
            <v>KZ95K1512A04</v>
          </cell>
          <cell r="B507" t="str">
            <v>458/n</v>
          </cell>
          <cell r="C507">
            <v>36840</v>
          </cell>
          <cell r="D507">
            <v>36875</v>
          </cell>
          <cell r="E507">
            <v>35</v>
          </cell>
          <cell r="F507">
            <v>99.34</v>
          </cell>
          <cell r="G507">
            <v>99.34</v>
          </cell>
          <cell r="H507">
            <v>6.9096033823232998</v>
          </cell>
          <cell r="I507">
            <v>700000000</v>
          </cell>
          <cell r="J507">
            <v>24018678</v>
          </cell>
          <cell r="K507">
            <v>2385502783</v>
          </cell>
          <cell r="L507">
            <v>18858607</v>
          </cell>
          <cell r="M507">
            <v>1873414019.3800001</v>
          </cell>
          <cell r="N507">
            <v>340.786111857143</v>
          </cell>
          <cell r="O507">
            <v>10</v>
          </cell>
          <cell r="P507">
            <v>100</v>
          </cell>
          <cell r="S507">
            <v>60</v>
          </cell>
          <cell r="T507" t="str">
            <v>Ноты-35</v>
          </cell>
        </row>
        <row r="508">
          <cell r="A508" t="str">
            <v>KZ53L1311A30</v>
          </cell>
          <cell r="B508" t="str">
            <v>12/36</v>
          </cell>
          <cell r="C508">
            <v>36843</v>
          </cell>
          <cell r="D508">
            <v>37938</v>
          </cell>
          <cell r="E508">
            <v>1095</v>
          </cell>
          <cell r="H508">
            <v>17.25</v>
          </cell>
          <cell r="I508">
            <v>300000000</v>
          </cell>
          <cell r="J508">
            <v>542000</v>
          </cell>
          <cell r="K508">
            <v>542000000</v>
          </cell>
          <cell r="L508">
            <v>205000</v>
          </cell>
          <cell r="M508">
            <v>205000000</v>
          </cell>
          <cell r="N508">
            <v>180.666666666667</v>
          </cell>
          <cell r="O508">
            <v>11</v>
          </cell>
          <cell r="P508">
            <v>1000</v>
          </cell>
          <cell r="S508">
            <v>50</v>
          </cell>
          <cell r="T508" t="str">
            <v>ГКО-36</v>
          </cell>
        </row>
        <row r="509">
          <cell r="A509" t="str">
            <v>KZ95K1912A00</v>
          </cell>
          <cell r="B509" t="str">
            <v>459/n</v>
          </cell>
          <cell r="C509">
            <v>36843</v>
          </cell>
          <cell r="D509">
            <v>36879</v>
          </cell>
          <cell r="E509">
            <v>35</v>
          </cell>
          <cell r="F509">
            <v>99.34</v>
          </cell>
          <cell r="G509">
            <v>99.34</v>
          </cell>
          <cell r="H509">
            <v>6.9096033823232998</v>
          </cell>
          <cell r="I509">
            <v>1000000000</v>
          </cell>
          <cell r="J509">
            <v>2383355</v>
          </cell>
          <cell r="K509">
            <v>236718085.69999999</v>
          </cell>
          <cell r="L509">
            <v>2273355</v>
          </cell>
          <cell r="M509">
            <v>225835085.69999999</v>
          </cell>
          <cell r="N509">
            <v>23.67180857</v>
          </cell>
          <cell r="O509">
            <v>5</v>
          </cell>
          <cell r="P509">
            <v>100</v>
          </cell>
          <cell r="S509">
            <v>60</v>
          </cell>
          <cell r="T509" t="str">
            <v>Ноты-35</v>
          </cell>
        </row>
        <row r="510">
          <cell r="A510" t="str">
            <v>KZ4CL1511A17</v>
          </cell>
          <cell r="B510" t="str">
            <v>68/12</v>
          </cell>
          <cell r="C510">
            <v>36844</v>
          </cell>
          <cell r="D510">
            <v>37210</v>
          </cell>
          <cell r="E510">
            <v>366</v>
          </cell>
          <cell r="F510">
            <v>91.12</v>
          </cell>
          <cell r="G510">
            <v>91.12</v>
          </cell>
          <cell r="H510">
            <v>9.7453906935908705</v>
          </cell>
          <cell r="I510">
            <v>150000000</v>
          </cell>
          <cell r="J510">
            <v>11320971</v>
          </cell>
          <cell r="K510">
            <v>1016741578.36</v>
          </cell>
          <cell r="L510">
            <v>4860975</v>
          </cell>
          <cell r="M510">
            <v>442932042</v>
          </cell>
          <cell r="N510">
            <v>677.82771890666697</v>
          </cell>
          <cell r="O510">
            <v>12</v>
          </cell>
          <cell r="P510">
            <v>100</v>
          </cell>
          <cell r="S510">
            <v>50</v>
          </cell>
          <cell r="T510" t="str">
            <v>ГКО-12</v>
          </cell>
        </row>
        <row r="511">
          <cell r="A511" t="str">
            <v>KZ9CK0802A13</v>
          </cell>
          <cell r="B511" t="str">
            <v>460/n</v>
          </cell>
          <cell r="C511">
            <v>36845</v>
          </cell>
          <cell r="D511">
            <v>36930</v>
          </cell>
          <cell r="E511">
            <v>84</v>
          </cell>
          <cell r="F511">
            <v>98.22</v>
          </cell>
          <cell r="G511">
            <v>98.22</v>
          </cell>
          <cell r="H511">
            <v>7.8531188488427404</v>
          </cell>
          <cell r="I511">
            <v>1000000000</v>
          </cell>
          <cell r="J511">
            <v>26239293</v>
          </cell>
          <cell r="K511">
            <v>2576902247.96</v>
          </cell>
          <cell r="L511">
            <v>19227107</v>
          </cell>
          <cell r="M511">
            <v>1888486449.54</v>
          </cell>
          <cell r="N511">
            <v>257.690224796</v>
          </cell>
          <cell r="O511">
            <v>9</v>
          </cell>
          <cell r="P511">
            <v>100</v>
          </cell>
          <cell r="S511">
            <v>60</v>
          </cell>
          <cell r="T511" t="str">
            <v>Ноты-84</v>
          </cell>
        </row>
        <row r="512">
          <cell r="A512" t="str">
            <v>KZ43L1602A15</v>
          </cell>
          <cell r="B512" t="str">
            <v>274/3</v>
          </cell>
          <cell r="C512">
            <v>36846</v>
          </cell>
          <cell r="D512">
            <v>36938</v>
          </cell>
          <cell r="E512">
            <v>92</v>
          </cell>
          <cell r="F512">
            <v>98.2</v>
          </cell>
          <cell r="G512">
            <v>98.2</v>
          </cell>
          <cell r="H512">
            <v>7.3319755600814496</v>
          </cell>
          <cell r="I512">
            <v>100000000</v>
          </cell>
          <cell r="J512">
            <v>7840000</v>
          </cell>
          <cell r="K512">
            <v>763798900</v>
          </cell>
          <cell r="L512">
            <v>1009165</v>
          </cell>
          <cell r="M512">
            <v>99100003</v>
          </cell>
          <cell r="N512">
            <v>763.7989</v>
          </cell>
          <cell r="O512">
            <v>7</v>
          </cell>
          <cell r="P512">
            <v>100</v>
          </cell>
          <cell r="S512">
            <v>50</v>
          </cell>
          <cell r="T512" t="str">
            <v>ГКО-3</v>
          </cell>
        </row>
        <row r="513">
          <cell r="A513" t="str">
            <v>KZ97K0501A15</v>
          </cell>
          <cell r="B513" t="str">
            <v>461/n</v>
          </cell>
          <cell r="C513">
            <v>36847</v>
          </cell>
          <cell r="D513">
            <v>36896</v>
          </cell>
          <cell r="E513">
            <v>49</v>
          </cell>
          <cell r="F513">
            <v>99.06</v>
          </cell>
          <cell r="G513">
            <v>99.06</v>
          </cell>
          <cell r="H513">
            <v>7.0491188601424701</v>
          </cell>
          <cell r="I513">
            <v>1000000000</v>
          </cell>
          <cell r="J513">
            <v>13826550</v>
          </cell>
          <cell r="K513">
            <v>1369253056.4400001</v>
          </cell>
          <cell r="L513">
            <v>11450441</v>
          </cell>
          <cell r="M513">
            <v>1134280685.46</v>
          </cell>
          <cell r="N513">
            <v>136.92530564399999</v>
          </cell>
          <cell r="O513">
            <v>13</v>
          </cell>
          <cell r="P513">
            <v>100</v>
          </cell>
          <cell r="S513">
            <v>60</v>
          </cell>
          <cell r="T513" t="str">
            <v>Ноты-49</v>
          </cell>
        </row>
        <row r="514">
          <cell r="A514" t="str">
            <v>KZ53L2011A31</v>
          </cell>
          <cell r="B514" t="str">
            <v>13/36</v>
          </cell>
          <cell r="C514">
            <v>36850</v>
          </cell>
          <cell r="D514">
            <v>37945</v>
          </cell>
          <cell r="E514">
            <v>1095</v>
          </cell>
          <cell r="H514">
            <v>17.25</v>
          </cell>
          <cell r="I514">
            <v>300000000</v>
          </cell>
          <cell r="J514">
            <v>371000</v>
          </cell>
          <cell r="K514">
            <v>371000000</v>
          </cell>
          <cell r="L514">
            <v>104000</v>
          </cell>
          <cell r="M514">
            <v>104000000</v>
          </cell>
          <cell r="N514">
            <v>123.666666666667</v>
          </cell>
          <cell r="O514">
            <v>9</v>
          </cell>
          <cell r="P514">
            <v>1000</v>
          </cell>
          <cell r="S514">
            <v>50</v>
          </cell>
          <cell r="T514" t="str">
            <v>ГКО-36</v>
          </cell>
        </row>
        <row r="515">
          <cell r="A515" t="str">
            <v>KZ52L2111A23</v>
          </cell>
          <cell r="B515" t="str">
            <v>23/24</v>
          </cell>
          <cell r="C515">
            <v>36851</v>
          </cell>
          <cell r="D515">
            <v>37581</v>
          </cell>
          <cell r="E515">
            <v>730</v>
          </cell>
          <cell r="H515">
            <v>15.45</v>
          </cell>
          <cell r="I515">
            <v>250000000</v>
          </cell>
          <cell r="J515">
            <v>209800</v>
          </cell>
          <cell r="K515">
            <v>209800000</v>
          </cell>
          <cell r="L515">
            <v>115800</v>
          </cell>
          <cell r="M515">
            <v>115800000</v>
          </cell>
          <cell r="N515">
            <v>83.92</v>
          </cell>
          <cell r="O515">
            <v>8</v>
          </cell>
          <cell r="P515">
            <v>1000</v>
          </cell>
          <cell r="S515">
            <v>50</v>
          </cell>
          <cell r="T515" t="str">
            <v>ГКО-24</v>
          </cell>
        </row>
        <row r="516">
          <cell r="A516" t="str">
            <v>KZ96K0301A18</v>
          </cell>
          <cell r="B516" t="str">
            <v>462/n</v>
          </cell>
          <cell r="C516">
            <v>36851</v>
          </cell>
          <cell r="D516">
            <v>36894</v>
          </cell>
          <cell r="E516">
            <v>42</v>
          </cell>
          <cell r="F516">
            <v>99.14</v>
          </cell>
          <cell r="G516">
            <v>99.14</v>
          </cell>
          <cell r="H516">
            <v>7.5179880303947204</v>
          </cell>
          <cell r="I516">
            <v>700000000</v>
          </cell>
          <cell r="J516">
            <v>1618675</v>
          </cell>
          <cell r="K516">
            <v>160375039.5</v>
          </cell>
          <cell r="L516">
            <v>1008675</v>
          </cell>
          <cell r="M516">
            <v>100000038.5</v>
          </cell>
          <cell r="N516">
            <v>22.9107199285714</v>
          </cell>
          <cell r="O516">
            <v>4</v>
          </cell>
          <cell r="P516">
            <v>100</v>
          </cell>
          <cell r="S516">
            <v>60</v>
          </cell>
          <cell r="T516" t="str">
            <v>Ноты-42</v>
          </cell>
        </row>
        <row r="517">
          <cell r="A517" t="str">
            <v>KZ9CK1502A14</v>
          </cell>
          <cell r="B517" t="str">
            <v>463/n</v>
          </cell>
          <cell r="C517">
            <v>36852</v>
          </cell>
          <cell r="D517">
            <v>36937</v>
          </cell>
          <cell r="E517">
            <v>84</v>
          </cell>
          <cell r="F517">
            <v>98.22</v>
          </cell>
          <cell r="G517">
            <v>98.22</v>
          </cell>
          <cell r="H517">
            <v>7.8531188488427404</v>
          </cell>
          <cell r="I517">
            <v>700000000</v>
          </cell>
          <cell r="J517">
            <v>7638308</v>
          </cell>
          <cell r="K517">
            <v>748150106.21000004</v>
          </cell>
          <cell r="L517">
            <v>4018123</v>
          </cell>
          <cell r="M517">
            <v>394660041.06</v>
          </cell>
          <cell r="N517">
            <v>106.87858660142901</v>
          </cell>
          <cell r="O517">
            <v>7</v>
          </cell>
          <cell r="P517">
            <v>100</v>
          </cell>
          <cell r="S517">
            <v>60</v>
          </cell>
          <cell r="T517" t="str">
            <v>Ноты-84</v>
          </cell>
        </row>
        <row r="518">
          <cell r="A518" t="str">
            <v>KZ46L2505A18</v>
          </cell>
          <cell r="B518" t="str">
            <v>160/6</v>
          </cell>
          <cell r="C518">
            <v>36853</v>
          </cell>
          <cell r="D518">
            <v>37036</v>
          </cell>
          <cell r="E518">
            <v>183</v>
          </cell>
          <cell r="F518">
            <v>96.11</v>
          </cell>
          <cell r="G518">
            <v>96.11</v>
          </cell>
          <cell r="H518">
            <v>8.0948912704193106</v>
          </cell>
          <cell r="I518">
            <v>100000000</v>
          </cell>
          <cell r="J518">
            <v>7690075</v>
          </cell>
          <cell r="K518">
            <v>732635644.25</v>
          </cell>
          <cell r="L518">
            <v>4395075</v>
          </cell>
          <cell r="M518">
            <v>422410658.25</v>
          </cell>
          <cell r="N518">
            <v>732.63564425000004</v>
          </cell>
          <cell r="O518">
            <v>11</v>
          </cell>
          <cell r="P518">
            <v>100</v>
          </cell>
          <cell r="S518">
            <v>50</v>
          </cell>
          <cell r="T518" t="str">
            <v>ГКО-6</v>
          </cell>
        </row>
        <row r="519">
          <cell r="A519" t="str">
            <v>KZ9AK0202A11</v>
          </cell>
          <cell r="B519" t="str">
            <v>464/n</v>
          </cell>
          <cell r="C519">
            <v>36854</v>
          </cell>
          <cell r="D519">
            <v>36924</v>
          </cell>
          <cell r="E519">
            <v>70</v>
          </cell>
          <cell r="F519">
            <v>98.54</v>
          </cell>
          <cell r="G519">
            <v>98.54</v>
          </cell>
          <cell r="H519">
            <v>7.70448548812662</v>
          </cell>
          <cell r="I519">
            <v>700000000</v>
          </cell>
          <cell r="J519">
            <v>23528254</v>
          </cell>
          <cell r="K519">
            <v>2318185812.6599998</v>
          </cell>
          <cell r="L519">
            <v>19686254</v>
          </cell>
          <cell r="M519">
            <v>1939887874.6600001</v>
          </cell>
          <cell r="N519">
            <v>331.16940180857102</v>
          </cell>
          <cell r="O519">
            <v>9</v>
          </cell>
          <cell r="P519">
            <v>100</v>
          </cell>
          <cell r="S519">
            <v>60</v>
          </cell>
          <cell r="T519" t="str">
            <v>Ноты-70</v>
          </cell>
        </row>
        <row r="520">
          <cell r="A520" t="str">
            <v>KZ53L2711A34</v>
          </cell>
          <cell r="B520" t="str">
            <v>14/36</v>
          </cell>
          <cell r="C520">
            <v>36857</v>
          </cell>
          <cell r="D520">
            <v>37952</v>
          </cell>
          <cell r="E520">
            <v>1095</v>
          </cell>
          <cell r="H520">
            <v>17.25</v>
          </cell>
          <cell r="I520">
            <v>300000000</v>
          </cell>
          <cell r="J520">
            <v>442616</v>
          </cell>
          <cell r="K520">
            <v>442616000</v>
          </cell>
          <cell r="L520">
            <v>276616</v>
          </cell>
          <cell r="M520">
            <v>276616000</v>
          </cell>
          <cell r="N520">
            <v>147.53866666666701</v>
          </cell>
          <cell r="O520">
            <v>10</v>
          </cell>
          <cell r="P520">
            <v>1000</v>
          </cell>
          <cell r="S520">
            <v>50</v>
          </cell>
          <cell r="T520" t="str">
            <v>ГКО-36</v>
          </cell>
        </row>
        <row r="521">
          <cell r="A521" t="str">
            <v>KZ9CK2002A17</v>
          </cell>
          <cell r="B521" t="str">
            <v>465/n</v>
          </cell>
          <cell r="C521">
            <v>36857</v>
          </cell>
          <cell r="D521">
            <v>36942</v>
          </cell>
          <cell r="E521">
            <v>84</v>
          </cell>
          <cell r="F521">
            <v>98.22</v>
          </cell>
          <cell r="G521">
            <v>98.22</v>
          </cell>
          <cell r="H521">
            <v>7.8531188488427404</v>
          </cell>
          <cell r="I521">
            <v>700000000</v>
          </cell>
          <cell r="J521">
            <v>8512799</v>
          </cell>
          <cell r="K521">
            <v>833659720.34000003</v>
          </cell>
          <cell r="L521">
            <v>5290613</v>
          </cell>
          <cell r="M521">
            <v>519644008.86000001</v>
          </cell>
          <cell r="N521">
            <v>119.094245762857</v>
          </cell>
          <cell r="O521">
            <v>8</v>
          </cell>
          <cell r="P521">
            <v>100</v>
          </cell>
          <cell r="S521">
            <v>60</v>
          </cell>
          <cell r="T521" t="str">
            <v>Ноты-84</v>
          </cell>
        </row>
        <row r="522">
          <cell r="A522" t="str">
            <v>KZ43L0103A11</v>
          </cell>
          <cell r="B522" t="str">
            <v>275/3</v>
          </cell>
          <cell r="C522">
            <v>36858</v>
          </cell>
          <cell r="D522">
            <v>36951</v>
          </cell>
          <cell r="E522">
            <v>93</v>
          </cell>
          <cell r="F522">
            <v>98.21</v>
          </cell>
          <cell r="G522">
            <v>98.21</v>
          </cell>
          <cell r="H522">
            <v>7.2904999490887104</v>
          </cell>
          <cell r="I522">
            <v>100000000</v>
          </cell>
          <cell r="J522">
            <v>6707069</v>
          </cell>
          <cell r="K522">
            <v>654722873.69000006</v>
          </cell>
          <cell r="L522">
            <v>1018226</v>
          </cell>
          <cell r="M522">
            <v>99999975.459999993</v>
          </cell>
          <cell r="N522">
            <v>654.72287369000003</v>
          </cell>
          <cell r="O522">
            <v>11</v>
          </cell>
          <cell r="P522">
            <v>100</v>
          </cell>
          <cell r="S522">
            <v>50</v>
          </cell>
          <cell r="T522" t="str">
            <v>ГКО-3</v>
          </cell>
        </row>
        <row r="523">
          <cell r="A523" t="str">
            <v>KZ99K0102A16</v>
          </cell>
          <cell r="B523" t="str">
            <v>466/n</v>
          </cell>
          <cell r="C523">
            <v>36859</v>
          </cell>
          <cell r="D523">
            <v>36923</v>
          </cell>
          <cell r="E523">
            <v>63</v>
          </cell>
          <cell r="F523">
            <v>98.69</v>
          </cell>
          <cell r="G523">
            <v>98.69</v>
          </cell>
          <cell r="H523">
            <v>7.6693574717690796</v>
          </cell>
          <cell r="I523">
            <v>700000000</v>
          </cell>
          <cell r="J523">
            <v>16315286</v>
          </cell>
          <cell r="K523">
            <v>1609933255.8299999</v>
          </cell>
          <cell r="L523">
            <v>14093739</v>
          </cell>
          <cell r="M523">
            <v>1390911101.9100001</v>
          </cell>
          <cell r="N523">
            <v>229.990465118571</v>
          </cell>
          <cell r="O523">
            <v>8</v>
          </cell>
          <cell r="P523">
            <v>100</v>
          </cell>
          <cell r="S523">
            <v>60</v>
          </cell>
          <cell r="T523" t="str">
            <v>Ноты-63</v>
          </cell>
        </row>
        <row r="524">
          <cell r="A524" t="str">
            <v>KZ3CL2811A39</v>
          </cell>
          <cell r="B524" t="str">
            <v>1/36i</v>
          </cell>
          <cell r="C524">
            <v>36860</v>
          </cell>
          <cell r="D524">
            <v>37953</v>
          </cell>
          <cell r="E524">
            <v>1092</v>
          </cell>
          <cell r="I524">
            <v>250000000</v>
          </cell>
          <cell r="P524">
            <v>1000</v>
          </cell>
          <cell r="S524">
            <v>50</v>
          </cell>
          <cell r="T524" t="str">
            <v>ГИКО-36</v>
          </cell>
        </row>
        <row r="525">
          <cell r="A525" t="str">
            <v>KZ9BK1602A14</v>
          </cell>
          <cell r="B525" t="str">
            <v>467/n</v>
          </cell>
          <cell r="C525">
            <v>36860</v>
          </cell>
          <cell r="D525">
            <v>36938</v>
          </cell>
          <cell r="E525">
            <v>77</v>
          </cell>
          <cell r="F525">
            <v>98.4</v>
          </cell>
          <cell r="G525">
            <v>98.4</v>
          </cell>
          <cell r="H525">
            <v>7.6866223207686399</v>
          </cell>
          <cell r="I525">
            <v>700000000</v>
          </cell>
          <cell r="J525">
            <v>24472330</v>
          </cell>
          <cell r="K525">
            <v>2407918249.29</v>
          </cell>
          <cell r="L525">
            <v>21910160</v>
          </cell>
          <cell r="M525">
            <v>2155959744</v>
          </cell>
          <cell r="N525">
            <v>343.98832132714301</v>
          </cell>
          <cell r="O525">
            <v>9</v>
          </cell>
          <cell r="P525">
            <v>100</v>
          </cell>
          <cell r="S525">
            <v>60</v>
          </cell>
          <cell r="T525" t="str">
            <v>Ноты-77</v>
          </cell>
        </row>
        <row r="526">
          <cell r="A526" t="str">
            <v>KZ53L0412A30</v>
          </cell>
          <cell r="B526" t="str">
            <v>15/36</v>
          </cell>
          <cell r="C526">
            <v>36864</v>
          </cell>
          <cell r="D526">
            <v>37959</v>
          </cell>
          <cell r="E526">
            <v>1095</v>
          </cell>
          <cell r="H526">
            <v>17.149999999999999</v>
          </cell>
          <cell r="I526">
            <v>500000000</v>
          </cell>
          <cell r="J526">
            <v>844848</v>
          </cell>
          <cell r="K526">
            <v>844848000</v>
          </cell>
          <cell r="L526">
            <v>301098</v>
          </cell>
          <cell r="M526">
            <v>301098000</v>
          </cell>
          <cell r="N526">
            <v>168.96960000000001</v>
          </cell>
          <cell r="O526">
            <v>11</v>
          </cell>
          <cell r="P526">
            <v>1000</v>
          </cell>
          <cell r="S526">
            <v>50</v>
          </cell>
          <cell r="T526" t="str">
            <v>ГКО-36</v>
          </cell>
        </row>
        <row r="527">
          <cell r="A527" t="str">
            <v>KZ9BK2002A18</v>
          </cell>
          <cell r="B527" t="str">
            <v>468/n</v>
          </cell>
          <cell r="C527">
            <v>36864</v>
          </cell>
          <cell r="D527">
            <v>36942</v>
          </cell>
          <cell r="E527">
            <v>77</v>
          </cell>
          <cell r="F527">
            <v>98.4</v>
          </cell>
          <cell r="G527">
            <v>98.4</v>
          </cell>
          <cell r="H527">
            <v>7.6866223207686399</v>
          </cell>
          <cell r="I527">
            <v>800000000</v>
          </cell>
          <cell r="J527">
            <v>13089422</v>
          </cell>
          <cell r="K527">
            <v>1287839898.9000001</v>
          </cell>
          <cell r="L527">
            <v>10765852</v>
          </cell>
          <cell r="M527">
            <v>1059359836.8</v>
          </cell>
          <cell r="N527">
            <v>160.9799873625</v>
          </cell>
          <cell r="O527">
            <v>6</v>
          </cell>
          <cell r="P527">
            <v>100</v>
          </cell>
          <cell r="S527">
            <v>60</v>
          </cell>
          <cell r="T527" t="str">
            <v>Ноты-77</v>
          </cell>
        </row>
        <row r="528">
          <cell r="A528" t="str">
            <v>KZ4CL0612A17</v>
          </cell>
          <cell r="B528" t="str">
            <v>69/12</v>
          </cell>
          <cell r="C528">
            <v>36865</v>
          </cell>
          <cell r="D528">
            <v>37231</v>
          </cell>
          <cell r="E528">
            <v>366</v>
          </cell>
          <cell r="F528">
            <v>91.2</v>
          </cell>
          <cell r="G528">
            <v>91.2</v>
          </cell>
          <cell r="H528">
            <v>9.6491228070175392</v>
          </cell>
          <cell r="I528">
            <v>300000000</v>
          </cell>
          <cell r="J528">
            <v>11470000</v>
          </cell>
          <cell r="K528">
            <v>1028463000</v>
          </cell>
          <cell r="L528">
            <v>2194737</v>
          </cell>
          <cell r="M528">
            <v>200160014</v>
          </cell>
          <cell r="N528">
            <v>342.82100000000003</v>
          </cell>
          <cell r="O528">
            <v>13</v>
          </cell>
          <cell r="P528">
            <v>100</v>
          </cell>
          <cell r="S528">
            <v>50</v>
          </cell>
          <cell r="T528" t="str">
            <v>ГКО-12</v>
          </cell>
        </row>
        <row r="529">
          <cell r="A529" t="str">
            <v>KZ96K1801A11</v>
          </cell>
          <cell r="B529" t="str">
            <v>469/n</v>
          </cell>
          <cell r="C529">
            <v>36866</v>
          </cell>
          <cell r="D529">
            <v>36909</v>
          </cell>
          <cell r="E529">
            <v>42</v>
          </cell>
          <cell r="F529">
            <v>99.15</v>
          </cell>
          <cell r="G529">
            <v>99.15</v>
          </cell>
          <cell r="H529">
            <v>7.4298201378382398</v>
          </cell>
          <cell r="I529">
            <v>800000000</v>
          </cell>
          <cell r="J529">
            <v>37497245</v>
          </cell>
          <cell r="K529">
            <v>3717646851.3000002</v>
          </cell>
          <cell r="L529">
            <v>33749969</v>
          </cell>
          <cell r="M529">
            <v>3346309426.3499999</v>
          </cell>
          <cell r="N529">
            <v>464.7058564125</v>
          </cell>
          <cell r="O529">
            <v>9</v>
          </cell>
          <cell r="P529">
            <v>100</v>
          </cell>
          <cell r="S529">
            <v>60</v>
          </cell>
          <cell r="T529" t="str">
            <v>Ноты-42</v>
          </cell>
        </row>
        <row r="530">
          <cell r="A530" t="str">
            <v>KZ46L0806A18</v>
          </cell>
          <cell r="B530" t="str">
            <v>161/6</v>
          </cell>
          <cell r="C530">
            <v>36867</v>
          </cell>
          <cell r="D530">
            <v>37050</v>
          </cell>
          <cell r="E530">
            <v>183</v>
          </cell>
          <cell r="F530">
            <v>96.22</v>
          </cell>
          <cell r="G530">
            <v>96.22</v>
          </cell>
          <cell r="H530">
            <v>7.8569943878611497</v>
          </cell>
          <cell r="I530">
            <v>150000000</v>
          </cell>
          <cell r="J530">
            <v>4460000</v>
          </cell>
          <cell r="K530">
            <v>427209700</v>
          </cell>
          <cell r="L530">
            <v>1039464</v>
          </cell>
          <cell r="M530">
            <v>100017226.08</v>
          </cell>
          <cell r="N530">
            <v>284.80646666666701</v>
          </cell>
          <cell r="O530">
            <v>8</v>
          </cell>
          <cell r="P530">
            <v>100</v>
          </cell>
          <cell r="S530">
            <v>50</v>
          </cell>
          <cell r="T530" t="str">
            <v>ГКО-6</v>
          </cell>
        </row>
        <row r="531">
          <cell r="A531" t="str">
            <v>KZ9CK0203A18</v>
          </cell>
          <cell r="B531" t="str">
            <v>470/n</v>
          </cell>
          <cell r="C531">
            <v>36868</v>
          </cell>
          <cell r="D531">
            <v>36952</v>
          </cell>
          <cell r="E531">
            <v>84</v>
          </cell>
          <cell r="F531">
            <v>98.22</v>
          </cell>
          <cell r="G531">
            <v>98.22</v>
          </cell>
          <cell r="H531">
            <v>7.8531188488427404</v>
          </cell>
          <cell r="I531">
            <v>800000000</v>
          </cell>
          <cell r="J531">
            <v>68585708</v>
          </cell>
          <cell r="K531">
            <v>6735760460</v>
          </cell>
          <cell r="L531">
            <v>62137220</v>
          </cell>
          <cell r="M531">
            <v>6103117748.3999996</v>
          </cell>
          <cell r="N531">
            <v>841.97005750000005</v>
          </cell>
          <cell r="O531">
            <v>12</v>
          </cell>
          <cell r="P531">
            <v>100</v>
          </cell>
          <cell r="S531">
            <v>60</v>
          </cell>
          <cell r="T531" t="str">
            <v>Ноты-84</v>
          </cell>
        </row>
        <row r="532">
          <cell r="A532" t="str">
            <v>KZ53L1112A31</v>
          </cell>
          <cell r="B532" t="str">
            <v>16/36</v>
          </cell>
          <cell r="C532">
            <v>36871</v>
          </cell>
          <cell r="D532">
            <v>37966</v>
          </cell>
          <cell r="E532">
            <v>1095</v>
          </cell>
          <cell r="I532">
            <v>500000000</v>
          </cell>
          <cell r="P532">
            <v>1000</v>
          </cell>
          <cell r="S532">
            <v>50</v>
          </cell>
          <cell r="T532" t="str">
            <v>ГКО-36</v>
          </cell>
        </row>
        <row r="533">
          <cell r="A533" t="str">
            <v>KZ9AK2002A19</v>
          </cell>
          <cell r="B533" t="str">
            <v>471/n</v>
          </cell>
          <cell r="C533">
            <v>36871</v>
          </cell>
          <cell r="D533">
            <v>36942</v>
          </cell>
          <cell r="E533">
            <v>70</v>
          </cell>
          <cell r="F533">
            <v>98.54</v>
          </cell>
          <cell r="G533">
            <v>98.54</v>
          </cell>
          <cell r="H533">
            <v>7.70448548812662</v>
          </cell>
          <cell r="I533">
            <v>900000000</v>
          </cell>
          <cell r="J533">
            <v>16753481</v>
          </cell>
          <cell r="K533">
            <v>1650631898.04</v>
          </cell>
          <cell r="L533">
            <v>15883326</v>
          </cell>
          <cell r="M533">
            <v>1565142944.04</v>
          </cell>
          <cell r="N533">
            <v>183.40354422666701</v>
          </cell>
          <cell r="O533">
            <v>11</v>
          </cell>
          <cell r="P533">
            <v>100</v>
          </cell>
          <cell r="S533">
            <v>60</v>
          </cell>
          <cell r="T533" t="str">
            <v>Ноты-70</v>
          </cell>
        </row>
        <row r="534">
          <cell r="A534" t="str">
            <v>KZ52L1212A23</v>
          </cell>
          <cell r="B534" t="str">
            <v>24/24</v>
          </cell>
          <cell r="C534">
            <v>36872</v>
          </cell>
          <cell r="D534">
            <v>37602</v>
          </cell>
          <cell r="E534">
            <v>730</v>
          </cell>
          <cell r="H534">
            <v>15.38</v>
          </cell>
          <cell r="I534">
            <v>450000000</v>
          </cell>
          <cell r="J534">
            <v>978800</v>
          </cell>
          <cell r="K534">
            <v>978800000</v>
          </cell>
          <cell r="L534">
            <v>135000</v>
          </cell>
          <cell r="M534">
            <v>135000000</v>
          </cell>
          <cell r="N534">
            <v>217.51111111111101</v>
          </cell>
          <cell r="O534">
            <v>15</v>
          </cell>
          <cell r="P534">
            <v>1000</v>
          </cell>
          <cell r="S534">
            <v>50</v>
          </cell>
          <cell r="T534" t="str">
            <v>ГКО-24</v>
          </cell>
        </row>
        <row r="535">
          <cell r="A535" t="str">
            <v>KZ99K1502A10</v>
          </cell>
          <cell r="B535" t="str">
            <v>472/n</v>
          </cell>
          <cell r="C535">
            <v>36873</v>
          </cell>
          <cell r="D535">
            <v>36937</v>
          </cell>
          <cell r="E535">
            <v>63</v>
          </cell>
          <cell r="F535">
            <v>98.69</v>
          </cell>
          <cell r="G535">
            <v>98.69</v>
          </cell>
          <cell r="H535">
            <v>7.6693574717690796</v>
          </cell>
          <cell r="I535">
            <v>2000000000</v>
          </cell>
          <cell r="J535">
            <v>25726958</v>
          </cell>
          <cell r="K535">
            <v>2538910488.2399998</v>
          </cell>
          <cell r="L535">
            <v>23315416</v>
          </cell>
          <cell r="M535">
            <v>2300998405.04</v>
          </cell>
          <cell r="N535">
            <v>126.945524412</v>
          </cell>
          <cell r="O535">
            <v>9</v>
          </cell>
          <cell r="P535">
            <v>100</v>
          </cell>
          <cell r="S535">
            <v>60</v>
          </cell>
          <cell r="T535" t="str">
            <v>Ноты-63</v>
          </cell>
        </row>
        <row r="536">
          <cell r="A536" t="str">
            <v>KZ43L1603A14</v>
          </cell>
          <cell r="B536" t="str">
            <v>276/3</v>
          </cell>
          <cell r="C536">
            <v>36874</v>
          </cell>
          <cell r="D536">
            <v>36966</v>
          </cell>
          <cell r="E536">
            <v>92</v>
          </cell>
          <cell r="F536">
            <v>98.21</v>
          </cell>
          <cell r="G536">
            <v>98.21</v>
          </cell>
          <cell r="H536">
            <v>7.2904999490887104</v>
          </cell>
          <cell r="I536">
            <v>100000000</v>
          </cell>
          <cell r="J536">
            <v>6062235</v>
          </cell>
          <cell r="K536">
            <v>593812368.35000002</v>
          </cell>
          <cell r="L536">
            <v>1018226</v>
          </cell>
          <cell r="M536">
            <v>99999975.459999993</v>
          </cell>
          <cell r="N536">
            <v>593.81236835000004</v>
          </cell>
          <cell r="O536">
            <v>11</v>
          </cell>
          <cell r="P536">
            <v>100</v>
          </cell>
          <cell r="S536">
            <v>50</v>
          </cell>
          <cell r="T536" t="str">
            <v>ГКО-3</v>
          </cell>
        </row>
        <row r="537">
          <cell r="A537" t="str">
            <v>KZ9CK0903A11</v>
          </cell>
          <cell r="B537" t="str">
            <v>473/n</v>
          </cell>
          <cell r="C537">
            <v>36875</v>
          </cell>
          <cell r="D537">
            <v>36959</v>
          </cell>
          <cell r="E537">
            <v>84</v>
          </cell>
          <cell r="F537">
            <v>98.22</v>
          </cell>
          <cell r="G537">
            <v>98.22</v>
          </cell>
          <cell r="H537">
            <v>7.8531188488427404</v>
          </cell>
          <cell r="I537">
            <v>2000000000</v>
          </cell>
          <cell r="J537">
            <v>56281524</v>
          </cell>
          <cell r="K537">
            <v>5527807187.2799997</v>
          </cell>
          <cell r="L537">
            <v>49897524</v>
          </cell>
          <cell r="M537">
            <v>4900934807.2799997</v>
          </cell>
          <cell r="N537">
            <v>276.39035936400001</v>
          </cell>
          <cell r="O537">
            <v>13</v>
          </cell>
          <cell r="P537">
            <v>100</v>
          </cell>
          <cell r="S537">
            <v>60</v>
          </cell>
          <cell r="T537" t="str">
            <v>Ноты-84</v>
          </cell>
        </row>
        <row r="538">
          <cell r="A538" t="str">
            <v>KZ53L1812A34</v>
          </cell>
          <cell r="B538" t="str">
            <v>17/36</v>
          </cell>
          <cell r="C538">
            <v>36878</v>
          </cell>
          <cell r="D538">
            <v>37973</v>
          </cell>
          <cell r="E538">
            <v>1095</v>
          </cell>
          <cell r="I538">
            <v>500000000</v>
          </cell>
          <cell r="P538">
            <v>1000</v>
          </cell>
          <cell r="S538">
            <v>50</v>
          </cell>
          <cell r="T538" t="str">
            <v>ГКО-36</v>
          </cell>
        </row>
        <row r="539">
          <cell r="A539" t="str">
            <v>KZ97K0602A13</v>
          </cell>
          <cell r="B539" t="str">
            <v>474/n</v>
          </cell>
          <cell r="C539">
            <v>36878</v>
          </cell>
          <cell r="D539">
            <v>36928</v>
          </cell>
          <cell r="E539">
            <v>49</v>
          </cell>
          <cell r="F539">
            <v>99.07</v>
          </cell>
          <cell r="G539">
            <v>99.07</v>
          </cell>
          <cell r="H539">
            <v>6.9734242743226798</v>
          </cell>
          <cell r="I539">
            <v>900000000</v>
          </cell>
          <cell r="J539">
            <v>13804860</v>
          </cell>
          <cell r="K539">
            <v>1366150175.48</v>
          </cell>
          <cell r="L539">
            <v>7543165</v>
          </cell>
          <cell r="M539">
            <v>747301356.54999995</v>
          </cell>
          <cell r="N539">
            <v>151.794463942222</v>
          </cell>
          <cell r="O539">
            <v>9</v>
          </cell>
          <cell r="P539">
            <v>100</v>
          </cell>
          <cell r="S539">
            <v>60</v>
          </cell>
          <cell r="T539" t="str">
            <v>Ноты-49</v>
          </cell>
        </row>
        <row r="540">
          <cell r="A540" t="str">
            <v>KZ4CL2012A19</v>
          </cell>
          <cell r="B540" t="str">
            <v>70/12</v>
          </cell>
          <cell r="C540">
            <v>36879</v>
          </cell>
          <cell r="D540">
            <v>37245</v>
          </cell>
          <cell r="E540">
            <v>366</v>
          </cell>
          <cell r="F540">
            <v>91.24</v>
          </cell>
          <cell r="G540">
            <v>91.24</v>
          </cell>
          <cell r="H540">
            <v>9.6010521701008393</v>
          </cell>
          <cell r="I540">
            <v>300000000</v>
          </cell>
          <cell r="J540">
            <v>8309206</v>
          </cell>
          <cell r="K540">
            <v>745567205.44000006</v>
          </cell>
          <cell r="L540">
            <v>1728222</v>
          </cell>
          <cell r="M540">
            <v>157682975.28</v>
          </cell>
          <cell r="N540">
            <v>248.522401813333</v>
          </cell>
          <cell r="O540">
            <v>10</v>
          </cell>
          <cell r="P540">
            <v>100</v>
          </cell>
          <cell r="S540">
            <v>50</v>
          </cell>
          <cell r="T540" t="str">
            <v>ГКО-12</v>
          </cell>
        </row>
        <row r="541">
          <cell r="A541" t="str">
            <v>KZ99K2202A11</v>
          </cell>
          <cell r="B541" t="str">
            <v>475/n</v>
          </cell>
          <cell r="C541">
            <v>36880</v>
          </cell>
          <cell r="D541">
            <v>36944</v>
          </cell>
          <cell r="E541">
            <v>63</v>
          </cell>
          <cell r="F541">
            <v>98.7</v>
          </cell>
          <cell r="G541">
            <v>98.7</v>
          </cell>
          <cell r="H541">
            <v>7.6100416525948296</v>
          </cell>
          <cell r="I541">
            <v>900000000</v>
          </cell>
          <cell r="J541">
            <v>13758370</v>
          </cell>
          <cell r="K541">
            <v>1357791778.3800001</v>
          </cell>
          <cell r="L541">
            <v>12638228</v>
          </cell>
          <cell r="M541">
            <v>1247393103.6700001</v>
          </cell>
          <cell r="N541">
            <v>150.865753153333</v>
          </cell>
          <cell r="O541">
            <v>9</v>
          </cell>
          <cell r="P541">
            <v>100</v>
          </cell>
          <cell r="S541">
            <v>60</v>
          </cell>
          <cell r="T541" t="str">
            <v>Ноты-63</v>
          </cell>
        </row>
        <row r="542">
          <cell r="A542" t="str">
            <v>KZ46L2206A10</v>
          </cell>
          <cell r="B542" t="str">
            <v>162/6</v>
          </cell>
          <cell r="C542">
            <v>36881</v>
          </cell>
          <cell r="D542">
            <v>37064</v>
          </cell>
          <cell r="E542">
            <v>183</v>
          </cell>
          <cell r="F542">
            <v>96.24</v>
          </cell>
          <cell r="G542">
            <v>96.24</v>
          </cell>
          <cell r="H542">
            <v>7.8137988362427402</v>
          </cell>
          <cell r="I542">
            <v>150000000</v>
          </cell>
          <cell r="J542">
            <v>4988570</v>
          </cell>
          <cell r="K542">
            <v>478010077.39999998</v>
          </cell>
          <cell r="L542">
            <v>1268953</v>
          </cell>
          <cell r="M542">
            <v>122124036.72</v>
          </cell>
          <cell r="N542">
            <v>318.67338493333301</v>
          </cell>
          <cell r="O542">
            <v>7</v>
          </cell>
          <cell r="P542">
            <v>100</v>
          </cell>
          <cell r="S542">
            <v>50</v>
          </cell>
          <cell r="T542" t="str">
            <v>ГКО-6</v>
          </cell>
        </row>
        <row r="543">
          <cell r="A543" t="str">
            <v>KZ9CK1603A12</v>
          </cell>
          <cell r="B543" t="str">
            <v>476/n</v>
          </cell>
          <cell r="C543">
            <v>36882</v>
          </cell>
          <cell r="D543">
            <v>36966</v>
          </cell>
          <cell r="E543">
            <v>84</v>
          </cell>
          <cell r="F543">
            <v>98.22</v>
          </cell>
          <cell r="G543">
            <v>98.22</v>
          </cell>
          <cell r="H543">
            <v>7.8531188488427404</v>
          </cell>
          <cell r="I543">
            <v>900000000</v>
          </cell>
          <cell r="J543">
            <v>10530311</v>
          </cell>
          <cell r="K543">
            <v>1034164397.6799999</v>
          </cell>
          <cell r="L543">
            <v>6346805</v>
          </cell>
          <cell r="M543">
            <v>623383187.10000002</v>
          </cell>
          <cell r="N543">
            <v>114.907155297778</v>
          </cell>
          <cell r="O543">
            <v>8</v>
          </cell>
          <cell r="P543">
            <v>100</v>
          </cell>
          <cell r="S543">
            <v>60</v>
          </cell>
          <cell r="T543" t="str">
            <v>Ноты-84</v>
          </cell>
        </row>
        <row r="544">
          <cell r="A544" t="str">
            <v>KZ53L2512A35</v>
          </cell>
          <cell r="B544" t="str">
            <v>18/36</v>
          </cell>
          <cell r="C544">
            <v>36885</v>
          </cell>
          <cell r="D544">
            <v>37980</v>
          </cell>
          <cell r="E544">
            <v>1095</v>
          </cell>
          <cell r="H544">
            <v>17.100000000000001</v>
          </cell>
          <cell r="I544">
            <v>500000000</v>
          </cell>
          <cell r="J544">
            <v>831035</v>
          </cell>
          <cell r="K544">
            <v>831035000</v>
          </cell>
          <cell r="L544">
            <v>604035</v>
          </cell>
          <cell r="M544">
            <v>604035000</v>
          </cell>
          <cell r="N544">
            <v>166.20699999999999</v>
          </cell>
          <cell r="O544">
            <v>9</v>
          </cell>
          <cell r="P544">
            <v>1000</v>
          </cell>
          <cell r="S544">
            <v>50</v>
          </cell>
          <cell r="T544" t="str">
            <v>ГКО-36</v>
          </cell>
        </row>
        <row r="545">
          <cell r="A545" t="str">
            <v>KZ8EK0901A12</v>
          </cell>
          <cell r="B545" t="str">
            <v>477/n</v>
          </cell>
          <cell r="C545">
            <v>36885</v>
          </cell>
          <cell r="D545">
            <v>36900</v>
          </cell>
          <cell r="E545">
            <v>14</v>
          </cell>
          <cell r="F545">
            <v>99.74</v>
          </cell>
          <cell r="G545">
            <v>99.74</v>
          </cell>
          <cell r="H545">
            <v>6.7776218167236104</v>
          </cell>
          <cell r="I545">
            <v>900000000</v>
          </cell>
          <cell r="J545">
            <v>7817099</v>
          </cell>
          <cell r="K545">
            <v>779666464.25999999</v>
          </cell>
          <cell r="L545">
            <v>7717099</v>
          </cell>
          <cell r="M545">
            <v>769706464.25999999</v>
          </cell>
          <cell r="N545">
            <v>86.629607140000005</v>
          </cell>
          <cell r="O545">
            <v>7</v>
          </cell>
          <cell r="P545">
            <v>100</v>
          </cell>
          <cell r="S545">
            <v>60</v>
          </cell>
          <cell r="T545" t="str">
            <v>Ноты-14</v>
          </cell>
        </row>
        <row r="546">
          <cell r="A546" t="str">
            <v>KZ52L2612A27</v>
          </cell>
          <cell r="B546" t="str">
            <v>25/24</v>
          </cell>
          <cell r="C546">
            <v>36886</v>
          </cell>
          <cell r="D546">
            <v>37616</v>
          </cell>
          <cell r="E546">
            <v>730</v>
          </cell>
          <cell r="H546">
            <v>15.38</v>
          </cell>
          <cell r="I546">
            <v>500000000</v>
          </cell>
          <cell r="J546">
            <v>341000</v>
          </cell>
          <cell r="K546">
            <v>341000000</v>
          </cell>
          <cell r="L546">
            <v>200000</v>
          </cell>
          <cell r="M546">
            <v>200000000</v>
          </cell>
          <cell r="N546">
            <v>68.2</v>
          </cell>
          <cell r="O546">
            <v>8</v>
          </cell>
          <cell r="P546">
            <v>1000</v>
          </cell>
          <cell r="S546">
            <v>50</v>
          </cell>
          <cell r="T546" t="str">
            <v>ГКО-24</v>
          </cell>
        </row>
        <row r="547">
          <cell r="A547" t="str">
            <v>KZ95K3101A15</v>
          </cell>
          <cell r="B547" t="str">
            <v>478/n</v>
          </cell>
          <cell r="C547">
            <v>36886</v>
          </cell>
          <cell r="D547">
            <v>36922</v>
          </cell>
          <cell r="E547">
            <v>35</v>
          </cell>
          <cell r="F547">
            <v>99.3</v>
          </cell>
          <cell r="G547">
            <v>99.3</v>
          </cell>
          <cell r="H547">
            <v>7.33131923464253</v>
          </cell>
          <cell r="I547">
            <v>900000000</v>
          </cell>
          <cell r="J547">
            <v>1864000</v>
          </cell>
          <cell r="K547">
            <v>184985960</v>
          </cell>
          <cell r="L547">
            <v>1154000</v>
          </cell>
          <cell r="M547">
            <v>114592200</v>
          </cell>
          <cell r="N547">
            <v>20.553995555555598</v>
          </cell>
          <cell r="O547">
            <v>6</v>
          </cell>
          <cell r="P547">
            <v>100</v>
          </cell>
          <cell r="S547">
            <v>60</v>
          </cell>
          <cell r="T547" t="str">
            <v>Ноты-35</v>
          </cell>
        </row>
        <row r="548">
          <cell r="A548" t="str">
            <v>KZ87K0401A18</v>
          </cell>
          <cell r="B548" t="str">
            <v>479/n</v>
          </cell>
          <cell r="C548">
            <v>36887</v>
          </cell>
          <cell r="D548">
            <v>36895</v>
          </cell>
          <cell r="E548">
            <v>7</v>
          </cell>
          <cell r="F548">
            <v>99.87</v>
          </cell>
          <cell r="G548">
            <v>99.87</v>
          </cell>
          <cell r="H548">
            <v>6.7687994392708104</v>
          </cell>
          <cell r="I548">
            <v>900000000</v>
          </cell>
          <cell r="J548">
            <v>6655671</v>
          </cell>
          <cell r="K548">
            <v>664679459.89999998</v>
          </cell>
          <cell r="L548">
            <v>5735640</v>
          </cell>
          <cell r="M548">
            <v>572825369.20000005</v>
          </cell>
          <cell r="N548">
            <v>73.853273322222194</v>
          </cell>
          <cell r="O548">
            <v>9</v>
          </cell>
          <cell r="P548">
            <v>100</v>
          </cell>
          <cell r="S548">
            <v>60</v>
          </cell>
          <cell r="T548" t="str">
            <v>Ноты-07</v>
          </cell>
        </row>
        <row r="549">
          <cell r="A549" t="str">
            <v>KZ43L3003A16</v>
          </cell>
          <cell r="B549" t="str">
            <v>277/3</v>
          </cell>
          <cell r="C549">
            <v>36888</v>
          </cell>
          <cell r="D549">
            <v>36980</v>
          </cell>
          <cell r="E549">
            <v>92</v>
          </cell>
          <cell r="F549">
            <v>98.38</v>
          </cell>
          <cell r="G549">
            <v>98.38</v>
          </cell>
          <cell r="H549">
            <v>6.5867046147591202</v>
          </cell>
          <cell r="I549">
            <v>100000000</v>
          </cell>
          <cell r="J549">
            <v>5060738</v>
          </cell>
          <cell r="K549">
            <v>496824188.99000001</v>
          </cell>
          <cell r="L549">
            <v>811233</v>
          </cell>
          <cell r="M549">
            <v>79809102.540000007</v>
          </cell>
          <cell r="N549">
            <v>496.82418898999998</v>
          </cell>
          <cell r="O549">
            <v>7</v>
          </cell>
          <cell r="P549">
            <v>100</v>
          </cell>
          <cell r="S549">
            <v>50</v>
          </cell>
          <cell r="T549" t="str">
            <v>ГКО-3</v>
          </cell>
        </row>
        <row r="550">
          <cell r="A550" t="str">
            <v>KZ9BK1603A13</v>
          </cell>
          <cell r="B550" t="str">
            <v>480/n</v>
          </cell>
          <cell r="C550">
            <v>36888</v>
          </cell>
          <cell r="D550">
            <v>36966</v>
          </cell>
          <cell r="E550">
            <v>77</v>
          </cell>
          <cell r="F550">
            <v>98.4</v>
          </cell>
          <cell r="G550">
            <v>98.4</v>
          </cell>
          <cell r="H550">
            <v>7.6866223207686399</v>
          </cell>
          <cell r="I550">
            <v>900000000</v>
          </cell>
          <cell r="J550">
            <v>1206334</v>
          </cell>
          <cell r="K550">
            <v>118631141.2</v>
          </cell>
          <cell r="L550">
            <v>1096334</v>
          </cell>
          <cell r="M550">
            <v>107879265.59999999</v>
          </cell>
          <cell r="N550">
            <v>13.181237911111101</v>
          </cell>
          <cell r="O550">
            <v>7</v>
          </cell>
          <cell r="P550">
            <v>100</v>
          </cell>
          <cell r="S550">
            <v>60</v>
          </cell>
          <cell r="T550" t="str">
            <v>Ноты-77</v>
          </cell>
        </row>
        <row r="551">
          <cell r="A551" t="str">
            <v>KZ87K0501A17</v>
          </cell>
          <cell r="B551" t="str">
            <v>481/n</v>
          </cell>
          <cell r="C551">
            <v>36889</v>
          </cell>
          <cell r="D551">
            <v>36896</v>
          </cell>
          <cell r="E551">
            <v>7</v>
          </cell>
          <cell r="F551">
            <v>99.87</v>
          </cell>
          <cell r="G551">
            <v>99.87</v>
          </cell>
          <cell r="H551">
            <v>6.7687994392708104</v>
          </cell>
          <cell r="I551">
            <v>900000000</v>
          </cell>
          <cell r="J551">
            <v>34755836</v>
          </cell>
          <cell r="K551">
            <v>3471059341.3200002</v>
          </cell>
          <cell r="L551">
            <v>34655836</v>
          </cell>
          <cell r="M551">
            <v>3461078341.3200002</v>
          </cell>
          <cell r="N551">
            <v>385.67326014666702</v>
          </cell>
          <cell r="O551">
            <v>11</v>
          </cell>
          <cell r="P551">
            <v>100</v>
          </cell>
          <cell r="S551">
            <v>60</v>
          </cell>
          <cell r="T551" t="str">
            <v>Ноты-07</v>
          </cell>
        </row>
        <row r="552">
          <cell r="A552" t="str">
            <v>KZ95K0802A13</v>
          </cell>
          <cell r="B552" t="str">
            <v>482/n</v>
          </cell>
          <cell r="C552">
            <v>36894</v>
          </cell>
          <cell r="D552">
            <v>36930</v>
          </cell>
          <cell r="E552">
            <v>35</v>
          </cell>
          <cell r="F552">
            <v>99.3</v>
          </cell>
          <cell r="G552">
            <v>99.3</v>
          </cell>
          <cell r="H552">
            <v>7.33131923464253</v>
          </cell>
          <cell r="I552">
            <v>1000000000</v>
          </cell>
          <cell r="J552">
            <v>1107050</v>
          </cell>
          <cell r="K552">
            <v>109905065</v>
          </cell>
          <cell r="L552">
            <v>1007050</v>
          </cell>
          <cell r="M552">
            <v>100000065</v>
          </cell>
          <cell r="N552">
            <v>10.9905065</v>
          </cell>
          <cell r="O552">
            <v>2</v>
          </cell>
          <cell r="P552">
            <v>100</v>
          </cell>
          <cell r="S552">
            <v>60</v>
          </cell>
          <cell r="T552" t="str">
            <v>Ноты-35</v>
          </cell>
        </row>
        <row r="553">
          <cell r="A553" t="str">
            <v>KZ52L0301A35</v>
          </cell>
          <cell r="B553" t="str">
            <v>26/24</v>
          </cell>
          <cell r="C553">
            <v>36895</v>
          </cell>
          <cell r="D553">
            <v>37624</v>
          </cell>
          <cell r="E553">
            <v>729</v>
          </cell>
          <cell r="H553">
            <v>15.38</v>
          </cell>
          <cell r="I553">
            <v>400000000</v>
          </cell>
          <cell r="J553">
            <v>277500</v>
          </cell>
          <cell r="K553">
            <v>277500000</v>
          </cell>
          <cell r="L553">
            <v>161000</v>
          </cell>
          <cell r="M553">
            <v>161000000</v>
          </cell>
          <cell r="N553">
            <v>69.375</v>
          </cell>
          <cell r="O553">
            <v>8</v>
          </cell>
          <cell r="P553">
            <v>1000</v>
          </cell>
          <cell r="S553">
            <v>50</v>
          </cell>
          <cell r="T553" t="str">
            <v>ГКО-24</v>
          </cell>
        </row>
        <row r="554">
          <cell r="A554" t="str">
            <v>KZ9AK1603A14</v>
          </cell>
          <cell r="B554" t="str">
            <v>483/n</v>
          </cell>
          <cell r="C554">
            <v>36896</v>
          </cell>
          <cell r="D554">
            <v>36966</v>
          </cell>
          <cell r="E554">
            <v>70</v>
          </cell>
          <cell r="F554">
            <v>98.54</v>
          </cell>
          <cell r="G554">
            <v>98.54</v>
          </cell>
          <cell r="H554">
            <v>7.70448548812662</v>
          </cell>
          <cell r="I554">
            <v>1000000000</v>
          </cell>
          <cell r="J554">
            <v>19070657</v>
          </cell>
          <cell r="K554">
            <v>1879100236.5999999</v>
          </cell>
          <cell r="L554">
            <v>16460502</v>
          </cell>
          <cell r="M554">
            <v>1622017867.0799999</v>
          </cell>
          <cell r="N554">
            <v>187.91002366000001</v>
          </cell>
          <cell r="O554">
            <v>11</v>
          </cell>
          <cell r="P554">
            <v>100</v>
          </cell>
          <cell r="S554">
            <v>60</v>
          </cell>
          <cell r="T554" t="str">
            <v>Ноты-70</v>
          </cell>
        </row>
        <row r="555">
          <cell r="A555" t="str">
            <v>KZ53L0801A47</v>
          </cell>
          <cell r="B555" t="str">
            <v>19/36</v>
          </cell>
          <cell r="C555">
            <v>36899</v>
          </cell>
          <cell r="D555">
            <v>37994</v>
          </cell>
          <cell r="E555">
            <v>1095</v>
          </cell>
          <cell r="I555">
            <v>500000000</v>
          </cell>
          <cell r="P555">
            <v>1000</v>
          </cell>
          <cell r="S555">
            <v>50</v>
          </cell>
          <cell r="T555" t="str">
            <v>ГКО-36</v>
          </cell>
        </row>
        <row r="556">
          <cell r="A556" t="str">
            <v>KZ9AK2003A18</v>
          </cell>
          <cell r="B556" t="str">
            <v>484/n</v>
          </cell>
          <cell r="C556">
            <v>36899</v>
          </cell>
          <cell r="D556">
            <v>36970</v>
          </cell>
          <cell r="E556">
            <v>70</v>
          </cell>
          <cell r="F556">
            <v>98.53</v>
          </cell>
          <cell r="G556">
            <v>98.53</v>
          </cell>
          <cell r="H556">
            <v>7.75804323556277</v>
          </cell>
          <cell r="I556">
            <v>900000000</v>
          </cell>
          <cell r="J556">
            <v>3210000</v>
          </cell>
          <cell r="K556">
            <v>314484000</v>
          </cell>
          <cell r="L556">
            <v>1200000</v>
          </cell>
          <cell r="M556">
            <v>118236000</v>
          </cell>
          <cell r="N556">
            <v>34.942666666666703</v>
          </cell>
          <cell r="O556">
            <v>4</v>
          </cell>
          <cell r="P556">
            <v>100</v>
          </cell>
          <cell r="S556">
            <v>60</v>
          </cell>
          <cell r="T556" t="str">
            <v>Ноты-70</v>
          </cell>
        </row>
        <row r="557">
          <cell r="A557" t="str">
            <v>KZ52L0901A39</v>
          </cell>
          <cell r="B557" t="str">
            <v>27/24</v>
          </cell>
          <cell r="C557">
            <v>36900</v>
          </cell>
          <cell r="D557">
            <v>37630</v>
          </cell>
          <cell r="E557">
            <v>730</v>
          </cell>
          <cell r="H557">
            <v>15.38</v>
          </cell>
          <cell r="I557">
            <v>400000000</v>
          </cell>
          <cell r="J557">
            <v>298000</v>
          </cell>
          <cell r="K557">
            <v>298000000</v>
          </cell>
          <cell r="L557">
            <v>200000</v>
          </cell>
          <cell r="M557">
            <v>200000000</v>
          </cell>
          <cell r="N557">
            <v>74.5</v>
          </cell>
          <cell r="O557">
            <v>8</v>
          </cell>
          <cell r="P557">
            <v>1000</v>
          </cell>
          <cell r="S557">
            <v>50</v>
          </cell>
          <cell r="T557" t="str">
            <v>ГКО-24</v>
          </cell>
        </row>
        <row r="558">
          <cell r="A558" t="str">
            <v>KZ8SK0802A16</v>
          </cell>
          <cell r="B558" t="str">
            <v>485/n</v>
          </cell>
          <cell r="C558">
            <v>36901</v>
          </cell>
          <cell r="D558">
            <v>36930</v>
          </cell>
          <cell r="E558">
            <v>28</v>
          </cell>
          <cell r="F558">
            <v>99.45</v>
          </cell>
          <cell r="G558">
            <v>99.45</v>
          </cell>
          <cell r="H558">
            <v>7.1895424836600901</v>
          </cell>
          <cell r="I558">
            <v>900000000</v>
          </cell>
          <cell r="J558">
            <v>6887853</v>
          </cell>
          <cell r="K558">
            <v>684634668.83000004</v>
          </cell>
          <cell r="L558">
            <v>3415067</v>
          </cell>
          <cell r="M558">
            <v>339628413.14999998</v>
          </cell>
          <cell r="N558">
            <v>76.070518758888895</v>
          </cell>
          <cell r="O558">
            <v>10</v>
          </cell>
          <cell r="P558">
            <v>100</v>
          </cell>
          <cell r="S558">
            <v>60</v>
          </cell>
          <cell r="T558" t="str">
            <v>Ноты-28</v>
          </cell>
        </row>
        <row r="559">
          <cell r="A559" t="str">
            <v>KZ4CL1101A21</v>
          </cell>
          <cell r="B559" t="str">
            <v>71/12</v>
          </cell>
          <cell r="C559">
            <v>36902</v>
          </cell>
          <cell r="D559">
            <v>37267</v>
          </cell>
          <cell r="E559">
            <v>365</v>
          </cell>
          <cell r="F559">
            <v>91.24</v>
          </cell>
          <cell r="G559">
            <v>91.24</v>
          </cell>
          <cell r="H559">
            <v>9.6010521701008393</v>
          </cell>
          <cell r="I559">
            <v>300000000</v>
          </cell>
          <cell r="J559">
            <v>5035000</v>
          </cell>
          <cell r="K559">
            <v>443383800</v>
          </cell>
          <cell r="L559">
            <v>1800000</v>
          </cell>
          <cell r="M559">
            <v>164232000</v>
          </cell>
          <cell r="N559">
            <v>147.7946</v>
          </cell>
          <cell r="O559">
            <v>9</v>
          </cell>
          <cell r="P559">
            <v>100</v>
          </cell>
          <cell r="S559">
            <v>50</v>
          </cell>
          <cell r="T559" t="str">
            <v>ГКО-12</v>
          </cell>
        </row>
        <row r="560">
          <cell r="A560" t="str">
            <v>KZ9CK0604A13</v>
          </cell>
          <cell r="B560" t="str">
            <v>486/n</v>
          </cell>
          <cell r="C560">
            <v>36903</v>
          </cell>
          <cell r="D560">
            <v>36987</v>
          </cell>
          <cell r="E560">
            <v>84</v>
          </cell>
          <cell r="F560">
            <v>98.22</v>
          </cell>
          <cell r="G560">
            <v>98.22</v>
          </cell>
          <cell r="H560">
            <v>7.8531188488427404</v>
          </cell>
          <cell r="I560">
            <v>900000000</v>
          </cell>
          <cell r="J560">
            <v>2754478</v>
          </cell>
          <cell r="K560">
            <v>270381935.23000002</v>
          </cell>
          <cell r="L560">
            <v>1436148</v>
          </cell>
          <cell r="M560">
            <v>141058456.56</v>
          </cell>
          <cell r="N560">
            <v>30.042437247777801</v>
          </cell>
          <cell r="O560">
            <v>5</v>
          </cell>
          <cell r="P560">
            <v>100</v>
          </cell>
          <cell r="S560">
            <v>60</v>
          </cell>
          <cell r="T560" t="str">
            <v>Ноты-84</v>
          </cell>
        </row>
        <row r="561">
          <cell r="A561" t="str">
            <v>KZ46L1907A14</v>
          </cell>
          <cell r="B561" t="str">
            <v>163/6</v>
          </cell>
          <cell r="C561">
            <v>36906</v>
          </cell>
          <cell r="D561">
            <v>37091</v>
          </cell>
          <cell r="E561">
            <v>185</v>
          </cell>
          <cell r="I561">
            <v>200000000</v>
          </cell>
          <cell r="P561">
            <v>100</v>
          </cell>
          <cell r="S561">
            <v>50</v>
          </cell>
          <cell r="T561" t="str">
            <v>ГКО-6</v>
          </cell>
        </row>
        <row r="562">
          <cell r="A562" t="str">
            <v>KZ98K1303A12</v>
          </cell>
          <cell r="B562" t="str">
            <v>487/n</v>
          </cell>
          <cell r="C562">
            <v>36906</v>
          </cell>
          <cell r="D562">
            <v>36963</v>
          </cell>
          <cell r="E562">
            <v>56</v>
          </cell>
          <cell r="F562">
            <v>98.83</v>
          </cell>
          <cell r="G562">
            <v>98.83</v>
          </cell>
          <cell r="H562">
            <v>7.6950318729130904</v>
          </cell>
          <cell r="I562">
            <v>1000000000</v>
          </cell>
          <cell r="J562">
            <v>1609430</v>
          </cell>
          <cell r="K562">
            <v>156868966.99000001</v>
          </cell>
          <cell r="L562">
            <v>209430</v>
          </cell>
          <cell r="M562">
            <v>20697966.899999999</v>
          </cell>
          <cell r="N562">
            <v>15.686896699</v>
          </cell>
          <cell r="O562">
            <v>6</v>
          </cell>
          <cell r="P562">
            <v>100</v>
          </cell>
          <cell r="S562">
            <v>60</v>
          </cell>
          <cell r="T562" t="str">
            <v>Ноты-56</v>
          </cell>
        </row>
        <row r="563">
          <cell r="A563" t="str">
            <v>KZ52L1601A30</v>
          </cell>
          <cell r="B563" t="str">
            <v>28/24</v>
          </cell>
          <cell r="C563">
            <v>36907</v>
          </cell>
          <cell r="D563">
            <v>37637</v>
          </cell>
          <cell r="E563">
            <v>730</v>
          </cell>
          <cell r="H563">
            <v>15.38</v>
          </cell>
          <cell r="I563">
            <v>400000000</v>
          </cell>
          <cell r="J563">
            <v>153700</v>
          </cell>
          <cell r="K563">
            <v>153700000</v>
          </cell>
          <cell r="L563">
            <v>82700</v>
          </cell>
          <cell r="M563">
            <v>82700000</v>
          </cell>
          <cell r="N563">
            <v>38.424999999999997</v>
          </cell>
          <cell r="O563">
            <v>8</v>
          </cell>
          <cell r="P563">
            <v>1000</v>
          </cell>
          <cell r="S563">
            <v>50</v>
          </cell>
          <cell r="T563" t="str">
            <v>ГКО-24</v>
          </cell>
        </row>
        <row r="564">
          <cell r="A564" t="str">
            <v>KZ9CK1204A15</v>
          </cell>
          <cell r="B564" t="str">
            <v>488/n</v>
          </cell>
          <cell r="C564">
            <v>36908</v>
          </cell>
          <cell r="D564">
            <v>36993</v>
          </cell>
          <cell r="E564">
            <v>84</v>
          </cell>
          <cell r="F564">
            <v>98.22</v>
          </cell>
          <cell r="G564">
            <v>98.22</v>
          </cell>
          <cell r="H564">
            <v>7.8531188488427404</v>
          </cell>
          <cell r="I564">
            <v>1000000000</v>
          </cell>
          <cell r="J564">
            <v>5981580</v>
          </cell>
          <cell r="K564">
            <v>587395662.39999998</v>
          </cell>
          <cell r="L564">
            <v>5421580</v>
          </cell>
          <cell r="M564">
            <v>532507587.60000002</v>
          </cell>
          <cell r="N564">
            <v>58.739566240000002</v>
          </cell>
          <cell r="O564">
            <v>8</v>
          </cell>
          <cell r="P564">
            <v>100</v>
          </cell>
          <cell r="S564">
            <v>60</v>
          </cell>
          <cell r="T564" t="str">
            <v>Ноты-84</v>
          </cell>
        </row>
        <row r="565">
          <cell r="A565" t="str">
            <v>KZ53L1601A47</v>
          </cell>
          <cell r="B565" t="str">
            <v>20/36</v>
          </cell>
          <cell r="C565">
            <v>36909</v>
          </cell>
          <cell r="D565">
            <v>38002</v>
          </cell>
          <cell r="E565">
            <v>1093</v>
          </cell>
          <cell r="H565">
            <v>17.100000000000001</v>
          </cell>
          <cell r="I565">
            <v>500000000</v>
          </cell>
          <cell r="J565">
            <v>372409</v>
          </cell>
          <cell r="K565">
            <v>372409000</v>
          </cell>
          <cell r="L565">
            <v>225409</v>
          </cell>
          <cell r="M565">
            <v>225409000</v>
          </cell>
          <cell r="N565">
            <v>74.481800000000007</v>
          </cell>
          <cell r="O565">
            <v>8</v>
          </cell>
          <cell r="P565">
            <v>1000</v>
          </cell>
          <cell r="S565">
            <v>50</v>
          </cell>
          <cell r="T565" t="str">
            <v>ГКО-36</v>
          </cell>
        </row>
        <row r="566">
          <cell r="A566" t="str">
            <v>KZ8LK0902A12</v>
          </cell>
          <cell r="B566" t="str">
            <v>489/n</v>
          </cell>
          <cell r="C566">
            <v>36910</v>
          </cell>
          <cell r="D566">
            <v>36931</v>
          </cell>
          <cell r="E566">
            <v>21</v>
          </cell>
          <cell r="F566">
            <v>99.59</v>
          </cell>
          <cell r="G566">
            <v>99.59</v>
          </cell>
          <cell r="H566">
            <v>7.13592395488162</v>
          </cell>
          <cell r="I566">
            <v>1000000000</v>
          </cell>
          <cell r="J566">
            <v>2294310</v>
          </cell>
          <cell r="K566">
            <v>228445155.97999999</v>
          </cell>
          <cell r="L566">
            <v>2134310</v>
          </cell>
          <cell r="M566">
            <v>212555932.90000001</v>
          </cell>
          <cell r="N566">
            <v>22.844515598000001</v>
          </cell>
          <cell r="O566">
            <v>8</v>
          </cell>
          <cell r="P566">
            <v>100</v>
          </cell>
          <cell r="S566">
            <v>60</v>
          </cell>
          <cell r="T566" t="str">
            <v>Ноты-70</v>
          </cell>
        </row>
        <row r="567">
          <cell r="A567" t="str">
            <v>KZ43L2604A11</v>
          </cell>
          <cell r="B567" t="str">
            <v>278/3</v>
          </cell>
          <cell r="C567">
            <v>36913</v>
          </cell>
          <cell r="D567">
            <v>37007</v>
          </cell>
          <cell r="E567">
            <v>94</v>
          </cell>
          <cell r="F567">
            <v>98.39</v>
          </cell>
          <cell r="G567">
            <v>98.38</v>
          </cell>
          <cell r="H567">
            <v>6.5453806281126097</v>
          </cell>
          <cell r="I567">
            <v>100000000</v>
          </cell>
          <cell r="J567">
            <v>6242250</v>
          </cell>
          <cell r="K567">
            <v>611924250</v>
          </cell>
          <cell r="L567">
            <v>908182</v>
          </cell>
          <cell r="M567">
            <v>89355026.980000004</v>
          </cell>
          <cell r="N567">
            <v>611.92425000000003</v>
          </cell>
          <cell r="O567">
            <v>8</v>
          </cell>
          <cell r="P567">
            <v>100</v>
          </cell>
          <cell r="S567">
            <v>50</v>
          </cell>
          <cell r="T567" t="str">
            <v>ГКО-3</v>
          </cell>
        </row>
        <row r="568">
          <cell r="A568" t="str">
            <v>KZ52L2301A31</v>
          </cell>
          <cell r="B568" t="str">
            <v>29/24</v>
          </cell>
          <cell r="C568">
            <v>36914</v>
          </cell>
          <cell r="D568">
            <v>37644</v>
          </cell>
          <cell r="E568">
            <v>730</v>
          </cell>
          <cell r="H568">
            <v>15.38</v>
          </cell>
          <cell r="I568">
            <v>400000000</v>
          </cell>
          <cell r="J568">
            <v>221000</v>
          </cell>
          <cell r="K568">
            <v>221000000</v>
          </cell>
          <cell r="L568">
            <v>185000</v>
          </cell>
          <cell r="M568">
            <v>185000000</v>
          </cell>
          <cell r="N568">
            <v>55.25</v>
          </cell>
          <cell r="O568">
            <v>6</v>
          </cell>
          <cell r="P568">
            <v>1000</v>
          </cell>
          <cell r="S568">
            <v>50</v>
          </cell>
          <cell r="T568" t="str">
            <v>ГКО-24</v>
          </cell>
        </row>
        <row r="569">
          <cell r="A569" t="str">
            <v>KZ98K2103A12</v>
          </cell>
          <cell r="B569" t="str">
            <v>490/n</v>
          </cell>
          <cell r="C569">
            <v>36914</v>
          </cell>
          <cell r="D569">
            <v>36971</v>
          </cell>
          <cell r="E569">
            <v>56</v>
          </cell>
          <cell r="F569">
            <v>98.83</v>
          </cell>
          <cell r="G569">
            <v>98.83</v>
          </cell>
          <cell r="H569">
            <v>7.6950318729130904</v>
          </cell>
          <cell r="I569">
            <v>500000000</v>
          </cell>
          <cell r="J569">
            <v>2901744</v>
          </cell>
          <cell r="K569">
            <v>286518207.51999998</v>
          </cell>
          <cell r="L569">
            <v>2581620</v>
          </cell>
          <cell r="M569">
            <v>255141504.59999999</v>
          </cell>
          <cell r="N569">
            <v>57.303641503999998</v>
          </cell>
          <cell r="O569">
            <v>9</v>
          </cell>
          <cell r="P569">
            <v>100</v>
          </cell>
          <cell r="S569">
            <v>60</v>
          </cell>
          <cell r="T569" t="str">
            <v>Ноты-56</v>
          </cell>
        </row>
        <row r="570">
          <cell r="A570" t="str">
            <v>KZ9AK0504A16</v>
          </cell>
          <cell r="B570" t="str">
            <v>491/n</v>
          </cell>
          <cell r="C570">
            <v>36915</v>
          </cell>
          <cell r="D570">
            <v>36986</v>
          </cell>
          <cell r="E570">
            <v>70</v>
          </cell>
          <cell r="I570">
            <v>500000000</v>
          </cell>
          <cell r="P570">
            <v>100</v>
          </cell>
          <cell r="S570">
            <v>60</v>
          </cell>
          <cell r="T570" t="str">
            <v>Ноты-70</v>
          </cell>
        </row>
        <row r="571">
          <cell r="A571" t="str">
            <v>KZ53L2301A48</v>
          </cell>
          <cell r="B571" t="str">
            <v>21/36</v>
          </cell>
          <cell r="C571">
            <v>36916</v>
          </cell>
          <cell r="D571">
            <v>38009</v>
          </cell>
          <cell r="E571">
            <v>1093</v>
          </cell>
          <cell r="H571">
            <v>17.100000000000001</v>
          </cell>
          <cell r="I571">
            <v>500000000</v>
          </cell>
          <cell r="J571">
            <v>251144</v>
          </cell>
          <cell r="K571">
            <v>251144000</v>
          </cell>
          <cell r="L571">
            <v>103144</v>
          </cell>
          <cell r="M571">
            <v>103144000</v>
          </cell>
          <cell r="N571">
            <v>50.2288</v>
          </cell>
          <cell r="O571">
            <v>10</v>
          </cell>
          <cell r="P571">
            <v>1000</v>
          </cell>
          <cell r="S571">
            <v>50</v>
          </cell>
          <cell r="T571" t="str">
            <v>ГКО-36</v>
          </cell>
        </row>
        <row r="572">
          <cell r="A572" t="str">
            <v>KZ8SK2302A17</v>
          </cell>
          <cell r="B572" t="str">
            <v>492/n</v>
          </cell>
          <cell r="C572">
            <v>36917</v>
          </cell>
          <cell r="D572">
            <v>36945</v>
          </cell>
          <cell r="E572">
            <v>28</v>
          </cell>
          <cell r="F572">
            <v>99.45</v>
          </cell>
          <cell r="G572">
            <v>99.45</v>
          </cell>
          <cell r="H572">
            <v>7.1895424836600901</v>
          </cell>
          <cell r="I572">
            <v>500000000</v>
          </cell>
          <cell r="J572">
            <v>5847009</v>
          </cell>
          <cell r="K572">
            <v>581433439.28999996</v>
          </cell>
          <cell r="L572">
            <v>5726946</v>
          </cell>
          <cell r="M572">
            <v>569544779.70000005</v>
          </cell>
          <cell r="N572">
            <v>116.28668785799999</v>
          </cell>
          <cell r="O572">
            <v>12</v>
          </cell>
          <cell r="P572">
            <v>100</v>
          </cell>
          <cell r="S572">
            <v>60</v>
          </cell>
          <cell r="T572" t="str">
            <v>Ноты-28</v>
          </cell>
        </row>
        <row r="573">
          <cell r="A573" t="str">
            <v>KZ52L3001A32</v>
          </cell>
          <cell r="B573" t="str">
            <v>30/24</v>
          </cell>
          <cell r="C573">
            <v>36920</v>
          </cell>
          <cell r="D573">
            <v>37651</v>
          </cell>
          <cell r="E573">
            <v>731</v>
          </cell>
          <cell r="H573">
            <v>15.38</v>
          </cell>
          <cell r="I573">
            <v>300000000</v>
          </cell>
          <cell r="J573">
            <v>532000</v>
          </cell>
          <cell r="K573">
            <v>532000000</v>
          </cell>
          <cell r="L573">
            <v>200000</v>
          </cell>
          <cell r="M573">
            <v>200000000</v>
          </cell>
          <cell r="N573">
            <v>177.333333333333</v>
          </cell>
          <cell r="O573">
            <v>12</v>
          </cell>
          <cell r="P573">
            <v>1000</v>
          </cell>
          <cell r="S573">
            <v>50</v>
          </cell>
          <cell r="T573" t="str">
            <v>ГКО-24</v>
          </cell>
        </row>
        <row r="574">
          <cell r="A574" t="str">
            <v>KZ53L2901A42</v>
          </cell>
          <cell r="B574" t="str">
            <v>22/36</v>
          </cell>
          <cell r="C574">
            <v>36921</v>
          </cell>
          <cell r="D574">
            <v>38015</v>
          </cell>
          <cell r="E574">
            <v>1094</v>
          </cell>
          <cell r="H574">
            <v>16.850000000000001</v>
          </cell>
          <cell r="I574">
            <v>400000000</v>
          </cell>
          <cell r="J574">
            <v>1605140</v>
          </cell>
          <cell r="K574">
            <v>1605140000</v>
          </cell>
          <cell r="L574">
            <v>523140</v>
          </cell>
          <cell r="M574">
            <v>523140000</v>
          </cell>
          <cell r="N574">
            <v>401.28500000000003</v>
          </cell>
          <cell r="O574">
            <v>9</v>
          </cell>
          <cell r="P574">
            <v>1000</v>
          </cell>
          <cell r="S574">
            <v>50</v>
          </cell>
          <cell r="T574" t="str">
            <v>ГКО-36</v>
          </cell>
        </row>
        <row r="575">
          <cell r="A575" t="str">
            <v>KZ98K2903A14</v>
          </cell>
          <cell r="B575" t="str">
            <v>493/n</v>
          </cell>
          <cell r="C575">
            <v>36922</v>
          </cell>
          <cell r="D575">
            <v>36979</v>
          </cell>
          <cell r="E575">
            <v>56</v>
          </cell>
          <cell r="F575">
            <v>98.83</v>
          </cell>
          <cell r="G575">
            <v>98.83</v>
          </cell>
          <cell r="H575">
            <v>7.6950318729130904</v>
          </cell>
          <cell r="I575">
            <v>500000000</v>
          </cell>
          <cell r="J575">
            <v>13663669</v>
          </cell>
          <cell r="K575">
            <v>1350199286.27</v>
          </cell>
          <cell r="L575">
            <v>11942309</v>
          </cell>
          <cell r="M575">
            <v>1180258398.47</v>
          </cell>
          <cell r="N575">
            <v>270.03985725400003</v>
          </cell>
          <cell r="O575">
            <v>11</v>
          </cell>
          <cell r="P575">
            <v>100</v>
          </cell>
          <cell r="S575">
            <v>60</v>
          </cell>
          <cell r="T575" t="str">
            <v>Ноты-56</v>
          </cell>
        </row>
        <row r="576">
          <cell r="A576" t="str">
            <v>KZ52L3101A31</v>
          </cell>
          <cell r="B576" t="str">
            <v>31/24</v>
          </cell>
          <cell r="C576">
            <v>36923</v>
          </cell>
          <cell r="D576">
            <v>37652</v>
          </cell>
          <cell r="E576">
            <v>729</v>
          </cell>
          <cell r="H576">
            <v>15.35</v>
          </cell>
          <cell r="I576">
            <v>200000000</v>
          </cell>
          <cell r="J576">
            <v>1241000</v>
          </cell>
          <cell r="K576">
            <v>1241000000</v>
          </cell>
          <cell r="L576">
            <v>200000</v>
          </cell>
          <cell r="M576">
            <v>200000000</v>
          </cell>
          <cell r="N576">
            <v>620.5</v>
          </cell>
          <cell r="O576">
            <v>12</v>
          </cell>
          <cell r="P576">
            <v>1000</v>
          </cell>
          <cell r="S576">
            <v>50</v>
          </cell>
          <cell r="T576" t="str">
            <v>ГКО-24</v>
          </cell>
        </row>
        <row r="577">
          <cell r="A577" t="str">
            <v>KZ96K1603A11</v>
          </cell>
          <cell r="B577" t="str">
            <v>494/n</v>
          </cell>
          <cell r="C577">
            <v>36924</v>
          </cell>
          <cell r="D577">
            <v>36966</v>
          </cell>
          <cell r="E577">
            <v>42</v>
          </cell>
          <cell r="F577">
            <v>99.2</v>
          </cell>
          <cell r="G577">
            <v>99.2</v>
          </cell>
          <cell r="H577">
            <v>6.9892473118279304</v>
          </cell>
          <cell r="I577">
            <v>500000000</v>
          </cell>
          <cell r="J577">
            <v>56877305</v>
          </cell>
          <cell r="K577">
            <v>5640666605.9399996</v>
          </cell>
          <cell r="L577">
            <v>33981260</v>
          </cell>
          <cell r="M577">
            <v>3370940992</v>
          </cell>
          <cell r="N577">
            <v>1128.1333211880001</v>
          </cell>
          <cell r="O577">
            <v>12</v>
          </cell>
          <cell r="P577">
            <v>100</v>
          </cell>
          <cell r="S577">
            <v>60</v>
          </cell>
          <cell r="T577" t="str">
            <v>Ноты-42</v>
          </cell>
        </row>
        <row r="578">
          <cell r="A578" t="str">
            <v>KZ53L0502A49</v>
          </cell>
          <cell r="B578" t="str">
            <v>23/36</v>
          </cell>
          <cell r="C578">
            <v>36927</v>
          </cell>
          <cell r="D578">
            <v>38022</v>
          </cell>
          <cell r="E578">
            <v>1095</v>
          </cell>
          <cell r="H578">
            <v>16.850000000000001</v>
          </cell>
          <cell r="I578">
            <v>300000000</v>
          </cell>
          <cell r="J578">
            <v>1118500</v>
          </cell>
          <cell r="K578">
            <v>1118500000</v>
          </cell>
          <cell r="L578">
            <v>300000</v>
          </cell>
          <cell r="M578">
            <v>300000000</v>
          </cell>
          <cell r="N578">
            <v>372.83333333333297</v>
          </cell>
          <cell r="O578">
            <v>9</v>
          </cell>
          <cell r="P578">
            <v>1000</v>
          </cell>
          <cell r="S578">
            <v>50</v>
          </cell>
          <cell r="T578" t="str">
            <v>ГКО-36</v>
          </cell>
        </row>
        <row r="579">
          <cell r="A579" t="str">
            <v>KZ52L0602A31</v>
          </cell>
          <cell r="B579" t="str">
            <v>32/24</v>
          </cell>
          <cell r="C579">
            <v>36928</v>
          </cell>
          <cell r="D579">
            <v>37658</v>
          </cell>
          <cell r="E579">
            <v>730</v>
          </cell>
          <cell r="H579">
            <v>14.99</v>
          </cell>
          <cell r="I579">
            <v>300000000</v>
          </cell>
          <cell r="J579">
            <v>1416000</v>
          </cell>
          <cell r="K579">
            <v>1416000000</v>
          </cell>
          <cell r="L579">
            <v>340000</v>
          </cell>
          <cell r="M579">
            <v>340000000</v>
          </cell>
          <cell r="N579">
            <v>472</v>
          </cell>
          <cell r="O579">
            <v>12</v>
          </cell>
          <cell r="P579">
            <v>1000</v>
          </cell>
          <cell r="S579">
            <v>50</v>
          </cell>
          <cell r="T579" t="str">
            <v>ГКО-24</v>
          </cell>
        </row>
        <row r="580">
          <cell r="A580" t="str">
            <v>KZ98K0504A11</v>
          </cell>
          <cell r="B580" t="str">
            <v>495/n</v>
          </cell>
          <cell r="C580">
            <v>36929</v>
          </cell>
          <cell r="D580">
            <v>36986</v>
          </cell>
          <cell r="E580">
            <v>56</v>
          </cell>
          <cell r="F580">
            <v>98.91</v>
          </cell>
          <cell r="G580">
            <v>98.91</v>
          </cell>
          <cell r="H580">
            <v>7.1630775452431701</v>
          </cell>
          <cell r="I580">
            <v>500000000</v>
          </cell>
          <cell r="J580">
            <v>28927255</v>
          </cell>
          <cell r="K580">
            <v>2860057096.4499998</v>
          </cell>
          <cell r="L580">
            <v>18168060</v>
          </cell>
          <cell r="M580">
            <v>1797002814.5999999</v>
          </cell>
          <cell r="N580">
            <v>572.01141929000005</v>
          </cell>
          <cell r="O580">
            <v>11</v>
          </cell>
          <cell r="P580">
            <v>100</v>
          </cell>
          <cell r="S580">
            <v>60</v>
          </cell>
          <cell r="T580" t="str">
            <v>Ноты-56</v>
          </cell>
        </row>
        <row r="581">
          <cell r="A581" t="str">
            <v>KZ53L0602A48</v>
          </cell>
          <cell r="B581" t="str">
            <v>24/36</v>
          </cell>
          <cell r="C581">
            <v>36930</v>
          </cell>
          <cell r="D581">
            <v>38023</v>
          </cell>
          <cell r="E581">
            <v>1093</v>
          </cell>
          <cell r="H581">
            <v>16.3</v>
          </cell>
          <cell r="I581">
            <v>400000000</v>
          </cell>
          <cell r="J581">
            <v>5570500</v>
          </cell>
          <cell r="K581">
            <v>5570500000</v>
          </cell>
          <cell r="L581">
            <v>400000</v>
          </cell>
          <cell r="M581">
            <v>400000000</v>
          </cell>
          <cell r="N581">
            <v>1392.625</v>
          </cell>
          <cell r="O581">
            <v>9</v>
          </cell>
          <cell r="P581">
            <v>1000</v>
          </cell>
          <cell r="S581">
            <v>50</v>
          </cell>
          <cell r="T581" t="str">
            <v>ГКО-36</v>
          </cell>
        </row>
        <row r="582">
          <cell r="A582" t="str">
            <v>KZ8SK0903A14</v>
          </cell>
          <cell r="B582" t="str">
            <v>496/n</v>
          </cell>
          <cell r="C582">
            <v>36930</v>
          </cell>
          <cell r="D582">
            <v>36959</v>
          </cell>
          <cell r="E582">
            <v>28</v>
          </cell>
          <cell r="F582">
            <v>99.49</v>
          </cell>
          <cell r="G582">
            <v>99.49</v>
          </cell>
          <cell r="H582">
            <v>6.6639863302845201</v>
          </cell>
          <cell r="I582">
            <v>500000000</v>
          </cell>
          <cell r="J582">
            <v>33050037</v>
          </cell>
          <cell r="K582">
            <v>3287427243.0100002</v>
          </cell>
          <cell r="L582">
            <v>25635037</v>
          </cell>
          <cell r="M582">
            <v>2550429831.1300001</v>
          </cell>
          <cell r="N582">
            <v>657.48544860200002</v>
          </cell>
          <cell r="O582">
            <v>12</v>
          </cell>
          <cell r="P582">
            <v>100</v>
          </cell>
          <cell r="S582">
            <v>60</v>
          </cell>
          <cell r="T582" t="str">
            <v>Ноты-28</v>
          </cell>
        </row>
        <row r="583">
          <cell r="A583" t="str">
            <v>KZ96K2303A12</v>
          </cell>
          <cell r="B583" t="str">
            <v>497/n</v>
          </cell>
          <cell r="C583">
            <v>36931</v>
          </cell>
          <cell r="D583">
            <v>36973</v>
          </cell>
          <cell r="E583">
            <v>42</v>
          </cell>
          <cell r="F583">
            <v>99.23</v>
          </cell>
          <cell r="G583">
            <v>99.23</v>
          </cell>
          <cell r="H583">
            <v>6.7251167321710099</v>
          </cell>
          <cell r="I583">
            <v>500000000</v>
          </cell>
          <cell r="J583">
            <v>26571911</v>
          </cell>
          <cell r="K583">
            <v>2606470237.0599999</v>
          </cell>
          <cell r="L583">
            <v>15510492</v>
          </cell>
          <cell r="M583">
            <v>1539106121.1600001</v>
          </cell>
          <cell r="N583">
            <v>521.29404741200005</v>
          </cell>
          <cell r="O583">
            <v>12</v>
          </cell>
          <cell r="P583">
            <v>100</v>
          </cell>
          <cell r="S583">
            <v>60</v>
          </cell>
          <cell r="T583" t="str">
            <v>Ноты-42</v>
          </cell>
        </row>
        <row r="584">
          <cell r="A584" t="str">
            <v>KZ53L1202A40</v>
          </cell>
          <cell r="B584" t="str">
            <v>25/36</v>
          </cell>
          <cell r="C584">
            <v>36934</v>
          </cell>
          <cell r="D584">
            <v>38029</v>
          </cell>
          <cell r="E584">
            <v>1095</v>
          </cell>
          <cell r="H584">
            <v>16</v>
          </cell>
          <cell r="I584">
            <v>300000000</v>
          </cell>
          <cell r="J584">
            <v>4236000</v>
          </cell>
          <cell r="K584">
            <v>4236000000</v>
          </cell>
          <cell r="L584">
            <v>500000</v>
          </cell>
          <cell r="M584">
            <v>500000000</v>
          </cell>
          <cell r="N584">
            <v>1412</v>
          </cell>
          <cell r="O584">
            <v>10</v>
          </cell>
          <cell r="P584">
            <v>1000</v>
          </cell>
          <cell r="S584">
            <v>50</v>
          </cell>
          <cell r="T584" t="str">
            <v>ГКО-36</v>
          </cell>
        </row>
        <row r="585">
          <cell r="A585" t="str">
            <v>KZ9AK2404A13</v>
          </cell>
          <cell r="B585" t="str">
            <v>498/n</v>
          </cell>
          <cell r="C585">
            <v>36934</v>
          </cell>
          <cell r="D585">
            <v>37005</v>
          </cell>
          <cell r="E585">
            <v>70</v>
          </cell>
          <cell r="F585">
            <v>98.68</v>
          </cell>
          <cell r="G585">
            <v>98.68</v>
          </cell>
          <cell r="H585">
            <v>6.9558167815159804</v>
          </cell>
          <cell r="I585">
            <v>500000000</v>
          </cell>
          <cell r="J585">
            <v>11580482</v>
          </cell>
          <cell r="K585">
            <v>1141489627.4200001</v>
          </cell>
          <cell r="L585">
            <v>7905324</v>
          </cell>
          <cell r="M585">
            <v>780097372.32000005</v>
          </cell>
          <cell r="N585">
            <v>228.29792548399999</v>
          </cell>
          <cell r="O585">
            <v>7</v>
          </cell>
          <cell r="P585">
            <v>100</v>
          </cell>
          <cell r="S585">
            <v>60</v>
          </cell>
          <cell r="T585" t="str">
            <v>Ноты-70</v>
          </cell>
        </row>
        <row r="586">
          <cell r="A586" t="str">
            <v>KZ52L1302A32</v>
          </cell>
          <cell r="B586" t="str">
            <v>33/24</v>
          </cell>
          <cell r="C586">
            <v>36935</v>
          </cell>
          <cell r="D586">
            <v>37665</v>
          </cell>
          <cell r="E586">
            <v>730</v>
          </cell>
          <cell r="H586">
            <v>14.5</v>
          </cell>
          <cell r="I586">
            <v>300000000</v>
          </cell>
          <cell r="J586">
            <v>1701700</v>
          </cell>
          <cell r="K586">
            <v>1701700000</v>
          </cell>
          <cell r="L586">
            <v>450000</v>
          </cell>
          <cell r="M586">
            <v>450000000</v>
          </cell>
          <cell r="N586">
            <v>567.23333333333301</v>
          </cell>
          <cell r="O586">
            <v>12</v>
          </cell>
          <cell r="P586">
            <v>1000</v>
          </cell>
          <cell r="S586">
            <v>50</v>
          </cell>
          <cell r="T586" t="str">
            <v>ГКО-24</v>
          </cell>
        </row>
        <row r="587">
          <cell r="A587" t="str">
            <v>KZ98K1204A12</v>
          </cell>
          <cell r="B587" t="str">
            <v>499/n</v>
          </cell>
          <cell r="C587">
            <v>36936</v>
          </cell>
          <cell r="D587">
            <v>36993</v>
          </cell>
          <cell r="E587">
            <v>56</v>
          </cell>
          <cell r="F587">
            <v>98.96</v>
          </cell>
          <cell r="G587">
            <v>98.96</v>
          </cell>
          <cell r="H587">
            <v>6.8310428455942196</v>
          </cell>
          <cell r="I587">
            <v>500000000</v>
          </cell>
          <cell r="J587">
            <v>26735877</v>
          </cell>
          <cell r="K587">
            <v>2644506130.2800002</v>
          </cell>
          <cell r="L587">
            <v>11442784</v>
          </cell>
          <cell r="M587">
            <v>1132377904.6400001</v>
          </cell>
          <cell r="N587">
            <v>528.90122605600004</v>
          </cell>
          <cell r="O587">
            <v>12</v>
          </cell>
          <cell r="P587">
            <v>100</v>
          </cell>
          <cell r="S587">
            <v>60</v>
          </cell>
          <cell r="T587" t="str">
            <v>Ноты-56</v>
          </cell>
        </row>
        <row r="588">
          <cell r="A588" t="str">
            <v>KZ53L1302A49</v>
          </cell>
          <cell r="B588" t="str">
            <v>26/36</v>
          </cell>
          <cell r="C588">
            <v>36937</v>
          </cell>
          <cell r="D588">
            <v>38030</v>
          </cell>
          <cell r="E588">
            <v>1093</v>
          </cell>
          <cell r="H588">
            <v>15.7</v>
          </cell>
          <cell r="I588">
            <v>400000000</v>
          </cell>
          <cell r="J588">
            <v>877000</v>
          </cell>
          <cell r="K588">
            <v>877000000</v>
          </cell>
          <cell r="L588">
            <v>645000</v>
          </cell>
          <cell r="M588">
            <v>645000000</v>
          </cell>
          <cell r="N588">
            <v>219.25</v>
          </cell>
          <cell r="O588">
            <v>12</v>
          </cell>
          <cell r="P588">
            <v>1000</v>
          </cell>
          <cell r="S588">
            <v>50</v>
          </cell>
          <cell r="T588" t="str">
            <v>ГКО-36</v>
          </cell>
        </row>
        <row r="589">
          <cell r="A589" t="str">
            <v>KZ96K3003A13</v>
          </cell>
          <cell r="B589" t="str">
            <v>500/n</v>
          </cell>
          <cell r="C589">
            <v>36937</v>
          </cell>
          <cell r="D589">
            <v>36980</v>
          </cell>
          <cell r="E589">
            <v>42</v>
          </cell>
          <cell r="F589">
            <v>99.26</v>
          </cell>
          <cell r="G589">
            <v>99.26</v>
          </cell>
          <cell r="H589">
            <v>6.4611458123446397</v>
          </cell>
          <cell r="I589">
            <v>500000000</v>
          </cell>
          <cell r="J589">
            <v>25530044</v>
          </cell>
          <cell r="K589">
            <v>2533039084.5999999</v>
          </cell>
          <cell r="L589">
            <v>13138912</v>
          </cell>
          <cell r="M589">
            <v>1304168405.1199999</v>
          </cell>
          <cell r="N589">
            <v>506.60781692</v>
          </cell>
          <cell r="O589">
            <v>13</v>
          </cell>
          <cell r="P589">
            <v>100</v>
          </cell>
          <cell r="S589">
            <v>60</v>
          </cell>
          <cell r="T589" t="str">
            <v>Ноты-42</v>
          </cell>
        </row>
        <row r="590">
          <cell r="A590" t="str">
            <v>KZ46L1708A15</v>
          </cell>
          <cell r="B590" t="str">
            <v>164/6</v>
          </cell>
          <cell r="C590">
            <v>36938</v>
          </cell>
          <cell r="D590">
            <v>37120</v>
          </cell>
          <cell r="E590">
            <v>182</v>
          </cell>
          <cell r="F590">
            <v>96.29</v>
          </cell>
          <cell r="G590">
            <v>96.29</v>
          </cell>
          <cell r="H590">
            <v>7.7058884619378798</v>
          </cell>
          <cell r="I590">
            <v>100000000</v>
          </cell>
          <cell r="J590">
            <v>8750000</v>
          </cell>
          <cell r="K590">
            <v>840600859</v>
          </cell>
          <cell r="L590">
            <v>1009265</v>
          </cell>
          <cell r="M590">
            <v>97182126.849999994</v>
          </cell>
          <cell r="N590">
            <v>840.60085900000001</v>
          </cell>
          <cell r="O590">
            <v>7</v>
          </cell>
          <cell r="P590">
            <v>100</v>
          </cell>
          <cell r="S590">
            <v>50</v>
          </cell>
          <cell r="T590" t="str">
            <v>ГКО-6</v>
          </cell>
        </row>
        <row r="591">
          <cell r="A591" t="str">
            <v>KZ53L1902A43</v>
          </cell>
          <cell r="B591" t="str">
            <v>27/36</v>
          </cell>
          <cell r="C591">
            <v>36941</v>
          </cell>
          <cell r="D591">
            <v>38036</v>
          </cell>
          <cell r="E591">
            <v>1095</v>
          </cell>
          <cell r="H591">
            <v>15.5</v>
          </cell>
          <cell r="I591">
            <v>600000000</v>
          </cell>
          <cell r="J591">
            <v>956000</v>
          </cell>
          <cell r="K591">
            <v>956000000</v>
          </cell>
          <cell r="L591">
            <v>600000</v>
          </cell>
          <cell r="M591">
            <v>600000000</v>
          </cell>
          <cell r="N591">
            <v>159.333333333333</v>
          </cell>
          <cell r="O591">
            <v>7</v>
          </cell>
          <cell r="P591">
            <v>1000</v>
          </cell>
          <cell r="S591">
            <v>50</v>
          </cell>
          <cell r="T591" t="str">
            <v>ГКО-36</v>
          </cell>
        </row>
        <row r="592">
          <cell r="A592" t="str">
            <v>KZ43L2405A12</v>
          </cell>
          <cell r="B592" t="str">
            <v>279/3</v>
          </cell>
          <cell r="C592">
            <v>36942</v>
          </cell>
          <cell r="D592">
            <v>37035</v>
          </cell>
          <cell r="E592">
            <v>93</v>
          </cell>
          <cell r="F592">
            <v>98.43</v>
          </cell>
          <cell r="G592">
            <v>98.43</v>
          </cell>
          <cell r="H592">
            <v>6.3801686477699597</v>
          </cell>
          <cell r="I592">
            <v>100000000</v>
          </cell>
          <cell r="J592">
            <v>6222000</v>
          </cell>
          <cell r="K592">
            <v>611259600</v>
          </cell>
          <cell r="L592">
            <v>1015950</v>
          </cell>
          <cell r="M592">
            <v>99999958.5</v>
          </cell>
          <cell r="N592">
            <v>611.25959999999998</v>
          </cell>
          <cell r="O592">
            <v>9</v>
          </cell>
          <cell r="P592">
            <v>100</v>
          </cell>
          <cell r="S592">
            <v>50</v>
          </cell>
          <cell r="T592" t="str">
            <v>ГКО-3</v>
          </cell>
        </row>
        <row r="593">
          <cell r="A593" t="str">
            <v>KZ9AK0205A18</v>
          </cell>
          <cell r="B593" t="str">
            <v>501/n</v>
          </cell>
          <cell r="C593">
            <v>36942</v>
          </cell>
          <cell r="D593">
            <v>37013</v>
          </cell>
          <cell r="E593">
            <v>70</v>
          </cell>
          <cell r="F593">
            <v>98.71</v>
          </cell>
          <cell r="G593">
            <v>98.71</v>
          </cell>
          <cell r="H593">
            <v>6.7956640664573298</v>
          </cell>
          <cell r="I593">
            <v>500000000</v>
          </cell>
          <cell r="J593">
            <v>2731609</v>
          </cell>
          <cell r="K593">
            <v>268813144.33999997</v>
          </cell>
          <cell r="L593">
            <v>311454</v>
          </cell>
          <cell r="M593">
            <v>30743624.34</v>
          </cell>
          <cell r="N593">
            <v>53.762628868</v>
          </cell>
          <cell r="O593">
            <v>10</v>
          </cell>
          <cell r="P593">
            <v>100</v>
          </cell>
          <cell r="S593">
            <v>60</v>
          </cell>
          <cell r="T593" t="str">
            <v>Ноты-70</v>
          </cell>
        </row>
        <row r="594">
          <cell r="A594" t="str">
            <v>KZ52L2102A32</v>
          </cell>
          <cell r="B594" t="str">
            <v>34/24</v>
          </cell>
          <cell r="C594">
            <v>36944</v>
          </cell>
          <cell r="D594">
            <v>37673</v>
          </cell>
          <cell r="E594">
            <v>729</v>
          </cell>
          <cell r="H594">
            <v>14</v>
          </cell>
          <cell r="I594">
            <v>400000000</v>
          </cell>
          <cell r="J594">
            <v>1572899</v>
          </cell>
          <cell r="K594">
            <v>1572899000</v>
          </cell>
          <cell r="L594">
            <v>400000</v>
          </cell>
          <cell r="M594">
            <v>400000000</v>
          </cell>
          <cell r="N594">
            <v>393.22474999999997</v>
          </cell>
          <cell r="O594">
            <v>13</v>
          </cell>
          <cell r="P594">
            <v>1000</v>
          </cell>
          <cell r="S594">
            <v>50</v>
          </cell>
          <cell r="T594" t="str">
            <v>ГКО-24</v>
          </cell>
        </row>
        <row r="595">
          <cell r="A595" t="str">
            <v>KZ98K2004A12</v>
          </cell>
          <cell r="B595" t="str">
            <v>502/n</v>
          </cell>
          <cell r="C595">
            <v>36944</v>
          </cell>
          <cell r="D595">
            <v>37001</v>
          </cell>
          <cell r="E595">
            <v>56</v>
          </cell>
          <cell r="F595">
            <v>99.01</v>
          </cell>
          <cell r="G595">
            <v>99.01</v>
          </cell>
          <cell r="H595">
            <v>6.4993435006564697</v>
          </cell>
          <cell r="I595">
            <v>500000000</v>
          </cell>
          <cell r="J595">
            <v>5539856</v>
          </cell>
          <cell r="K595">
            <v>548074901.69000006</v>
          </cell>
          <cell r="L595">
            <v>4318499</v>
          </cell>
          <cell r="M595">
            <v>427574585.99000001</v>
          </cell>
          <cell r="N595">
            <v>109.614980338</v>
          </cell>
          <cell r="O595">
            <v>13</v>
          </cell>
          <cell r="P595">
            <v>100</v>
          </cell>
          <cell r="S595">
            <v>60</v>
          </cell>
          <cell r="T595" t="str">
            <v>Ноты-56</v>
          </cell>
        </row>
        <row r="596">
          <cell r="A596" t="str">
            <v>KZ53L2002A40</v>
          </cell>
          <cell r="B596" t="str">
            <v>28/36</v>
          </cell>
          <cell r="C596">
            <v>36945</v>
          </cell>
          <cell r="D596">
            <v>38037</v>
          </cell>
          <cell r="E596">
            <v>1092</v>
          </cell>
          <cell r="H596">
            <v>15</v>
          </cell>
          <cell r="I596">
            <v>600000000</v>
          </cell>
          <cell r="J596">
            <v>1248000</v>
          </cell>
          <cell r="K596">
            <v>1248000000</v>
          </cell>
          <cell r="L596">
            <v>600000</v>
          </cell>
          <cell r="M596">
            <v>600000000</v>
          </cell>
          <cell r="N596">
            <v>208</v>
          </cell>
          <cell r="O596">
            <v>12</v>
          </cell>
          <cell r="P596">
            <v>1000</v>
          </cell>
          <cell r="S596">
            <v>50</v>
          </cell>
          <cell r="T596" t="str">
            <v>ГКО-36</v>
          </cell>
        </row>
        <row r="597">
          <cell r="A597" t="str">
            <v>KZ52L2702A36</v>
          </cell>
          <cell r="B597" t="str">
            <v>35/24</v>
          </cell>
          <cell r="C597">
            <v>36948</v>
          </cell>
          <cell r="D597">
            <v>37679</v>
          </cell>
          <cell r="E597">
            <v>731</v>
          </cell>
          <cell r="H597">
            <v>13.5</v>
          </cell>
          <cell r="I597">
            <v>400000000</v>
          </cell>
          <cell r="J597">
            <v>1791000</v>
          </cell>
          <cell r="K597">
            <v>1791000000</v>
          </cell>
          <cell r="L597">
            <v>400000</v>
          </cell>
          <cell r="M597">
            <v>400000000</v>
          </cell>
          <cell r="N597">
            <v>447.75</v>
          </cell>
          <cell r="O597">
            <v>10</v>
          </cell>
          <cell r="P597">
            <v>1000</v>
          </cell>
          <cell r="S597">
            <v>50</v>
          </cell>
          <cell r="T597" t="str">
            <v>ГКО-24</v>
          </cell>
        </row>
        <row r="598">
          <cell r="A598" t="str">
            <v>KZ3CL2702A49</v>
          </cell>
          <cell r="B598" t="str">
            <v>2/36i</v>
          </cell>
          <cell r="C598">
            <v>36949</v>
          </cell>
          <cell r="D598">
            <v>38044</v>
          </cell>
          <cell r="E598">
            <v>1092</v>
          </cell>
          <cell r="H598">
            <v>7.6</v>
          </cell>
          <cell r="I598">
            <v>300000000</v>
          </cell>
          <cell r="J598">
            <v>1676536</v>
          </cell>
          <cell r="K598">
            <v>1676536000</v>
          </cell>
          <cell r="L598">
            <v>310000</v>
          </cell>
          <cell r="M598">
            <v>310000000</v>
          </cell>
          <cell r="N598">
            <v>558.84533333333297</v>
          </cell>
          <cell r="O598">
            <v>11</v>
          </cell>
          <cell r="P598">
            <v>1000</v>
          </cell>
          <cell r="S598">
            <v>50</v>
          </cell>
          <cell r="T598" t="str">
            <v>ГИКО-36</v>
          </cell>
        </row>
        <row r="599">
          <cell r="A599" t="str">
            <v>KZ97K1904A16</v>
          </cell>
          <cell r="B599" t="str">
            <v>503/n</v>
          </cell>
          <cell r="C599">
            <v>36950</v>
          </cell>
          <cell r="D599">
            <v>37000</v>
          </cell>
          <cell r="E599">
            <v>49</v>
          </cell>
          <cell r="F599">
            <v>99.14</v>
          </cell>
          <cell r="G599">
            <v>99.14</v>
          </cell>
          <cell r="H599">
            <v>6.4439897403383304</v>
          </cell>
          <cell r="I599">
            <v>500000000</v>
          </cell>
          <cell r="J599">
            <v>19126596</v>
          </cell>
          <cell r="K599">
            <v>1895833174.55</v>
          </cell>
          <cell r="L599">
            <v>15704487</v>
          </cell>
          <cell r="M599">
            <v>1556942841.1800001</v>
          </cell>
          <cell r="N599">
            <v>379.16663491000003</v>
          </cell>
          <cell r="O599">
            <v>10</v>
          </cell>
          <cell r="P599">
            <v>100</v>
          </cell>
          <cell r="S599">
            <v>60</v>
          </cell>
          <cell r="T599" t="str">
            <v>Ноты-49</v>
          </cell>
        </row>
        <row r="600">
          <cell r="A600" t="str">
            <v>KZ53L2702A43</v>
          </cell>
          <cell r="B600" t="str">
            <v>29/36</v>
          </cell>
          <cell r="C600">
            <v>36952</v>
          </cell>
          <cell r="D600">
            <v>38044</v>
          </cell>
          <cell r="E600">
            <v>1092</v>
          </cell>
          <cell r="H600">
            <v>14.7</v>
          </cell>
          <cell r="I600">
            <v>500000000</v>
          </cell>
          <cell r="J600">
            <v>1572364</v>
          </cell>
          <cell r="K600">
            <v>1572364000</v>
          </cell>
          <cell r="L600">
            <v>500000</v>
          </cell>
          <cell r="M600">
            <v>500000000</v>
          </cell>
          <cell r="N600">
            <v>314.47280000000001</v>
          </cell>
          <cell r="O600">
            <v>9</v>
          </cell>
          <cell r="P600">
            <v>1000</v>
          </cell>
          <cell r="S600">
            <v>50</v>
          </cell>
          <cell r="T600" t="str">
            <v>ГКО-36</v>
          </cell>
        </row>
        <row r="601">
          <cell r="A601" t="str">
            <v>KZ9AK1105A17</v>
          </cell>
          <cell r="B601" t="str">
            <v>504/n</v>
          </cell>
          <cell r="C601">
            <v>36952</v>
          </cell>
          <cell r="D601">
            <v>37022</v>
          </cell>
          <cell r="E601">
            <v>70</v>
          </cell>
          <cell r="F601">
            <v>98.73</v>
          </cell>
          <cell r="G601">
            <v>98.73</v>
          </cell>
          <cell r="H601">
            <v>6.6889496606907501</v>
          </cell>
          <cell r="I601">
            <v>500000000</v>
          </cell>
          <cell r="J601">
            <v>30802003</v>
          </cell>
          <cell r="K601">
            <v>3040663237.3699999</v>
          </cell>
          <cell r="L601">
            <v>26675003</v>
          </cell>
          <cell r="M601">
            <v>2633623046.1900001</v>
          </cell>
          <cell r="N601">
            <v>608.13264747400001</v>
          </cell>
          <cell r="O601">
            <v>10</v>
          </cell>
          <cell r="P601">
            <v>100</v>
          </cell>
          <cell r="S601">
            <v>60</v>
          </cell>
          <cell r="T601" t="str">
            <v>Ноты-70</v>
          </cell>
        </row>
        <row r="602">
          <cell r="A602" t="str">
            <v>KZ52L0503A31</v>
          </cell>
          <cell r="B602" t="str">
            <v>36/24</v>
          </cell>
          <cell r="C602">
            <v>36955</v>
          </cell>
          <cell r="D602">
            <v>37685</v>
          </cell>
          <cell r="E602">
            <v>730</v>
          </cell>
          <cell r="H602">
            <v>12.99</v>
          </cell>
          <cell r="I602">
            <v>300000000</v>
          </cell>
          <cell r="J602">
            <v>1414369</v>
          </cell>
          <cell r="K602">
            <v>1414369000</v>
          </cell>
          <cell r="L602">
            <v>300000</v>
          </cell>
          <cell r="M602">
            <v>300000000</v>
          </cell>
          <cell r="N602">
            <v>471.45633333333302</v>
          </cell>
          <cell r="O602">
            <v>12</v>
          </cell>
          <cell r="P602">
            <v>1000</v>
          </cell>
          <cell r="S602">
            <v>50</v>
          </cell>
          <cell r="T602" t="str">
            <v>ГКО-24</v>
          </cell>
        </row>
        <row r="603">
          <cell r="A603" t="str">
            <v>KZ53L0303A40</v>
          </cell>
          <cell r="B603" t="str">
            <v>30/36</v>
          </cell>
          <cell r="C603">
            <v>36956</v>
          </cell>
          <cell r="D603">
            <v>38049</v>
          </cell>
          <cell r="E603">
            <v>1093</v>
          </cell>
          <cell r="H603">
            <v>14.2</v>
          </cell>
          <cell r="I603">
            <v>400000000</v>
          </cell>
          <cell r="J603">
            <v>2015523</v>
          </cell>
          <cell r="K603">
            <v>2015523000</v>
          </cell>
          <cell r="L603">
            <v>323523</v>
          </cell>
          <cell r="M603">
            <v>323523000</v>
          </cell>
          <cell r="N603">
            <v>503.88074999999998</v>
          </cell>
          <cell r="O603">
            <v>13</v>
          </cell>
          <cell r="P603">
            <v>1000</v>
          </cell>
          <cell r="S603">
            <v>50</v>
          </cell>
          <cell r="T603" t="str">
            <v>ГКО-36</v>
          </cell>
        </row>
        <row r="604">
          <cell r="A604" t="str">
            <v>KZ98K0205A13</v>
          </cell>
          <cell r="B604" t="str">
            <v>505/n</v>
          </cell>
          <cell r="C604">
            <v>36956</v>
          </cell>
          <cell r="D604">
            <v>37013</v>
          </cell>
          <cell r="E604">
            <v>56</v>
          </cell>
          <cell r="F604">
            <v>99.01</v>
          </cell>
          <cell r="G604">
            <v>99.01</v>
          </cell>
          <cell r="H604">
            <v>6.4993435006564697</v>
          </cell>
          <cell r="I604">
            <v>500000000</v>
          </cell>
          <cell r="J604">
            <v>35555864</v>
          </cell>
          <cell r="K604">
            <v>3520159336.8200002</v>
          </cell>
          <cell r="L604">
            <v>29704475</v>
          </cell>
          <cell r="M604">
            <v>2941040069.75</v>
          </cell>
          <cell r="N604">
            <v>704.03186736400005</v>
          </cell>
          <cell r="O604">
            <v>7</v>
          </cell>
          <cell r="P604">
            <v>100</v>
          </cell>
          <cell r="S604">
            <v>60</v>
          </cell>
          <cell r="T604" t="str">
            <v>Ноты-56</v>
          </cell>
        </row>
        <row r="605">
          <cell r="A605" t="str">
            <v>KZ9AK1605A12</v>
          </cell>
          <cell r="B605" t="str">
            <v>506/n</v>
          </cell>
          <cell r="C605">
            <v>36957</v>
          </cell>
          <cell r="D605">
            <v>37027</v>
          </cell>
          <cell r="E605">
            <v>70</v>
          </cell>
          <cell r="F605">
            <v>98.75</v>
          </cell>
          <cell r="G605">
            <v>98.75</v>
          </cell>
          <cell r="H605">
            <v>6.5822784810126604</v>
          </cell>
          <cell r="I605">
            <v>500000000</v>
          </cell>
          <cell r="J605">
            <v>14951550</v>
          </cell>
          <cell r="K605">
            <v>1475880062.5</v>
          </cell>
          <cell r="L605">
            <v>10171550</v>
          </cell>
          <cell r="M605">
            <v>1004440562.5</v>
          </cell>
          <cell r="N605">
            <v>295.17601250000001</v>
          </cell>
          <cell r="O605">
            <v>10</v>
          </cell>
          <cell r="P605">
            <v>100</v>
          </cell>
          <cell r="S605">
            <v>60</v>
          </cell>
          <cell r="T605" t="str">
            <v>Ноты-70</v>
          </cell>
        </row>
        <row r="606">
          <cell r="A606" t="str">
            <v>KZ52L1303A31</v>
          </cell>
          <cell r="B606" t="str">
            <v>37/24</v>
          </cell>
          <cell r="C606">
            <v>36962</v>
          </cell>
          <cell r="D606">
            <v>37693</v>
          </cell>
          <cell r="E606">
            <v>731</v>
          </cell>
          <cell r="H606">
            <v>11.99</v>
          </cell>
          <cell r="I606">
            <v>300000000</v>
          </cell>
          <cell r="J606">
            <v>1746000</v>
          </cell>
          <cell r="K606">
            <v>1746000000</v>
          </cell>
          <cell r="L606">
            <v>300000</v>
          </cell>
          <cell r="M606">
            <v>300000000</v>
          </cell>
          <cell r="N606">
            <v>582</v>
          </cell>
          <cell r="O606">
            <v>15</v>
          </cell>
          <cell r="P606">
            <v>1000</v>
          </cell>
          <cell r="S606">
            <v>50</v>
          </cell>
          <cell r="T606" t="str">
            <v>ГКО-24</v>
          </cell>
        </row>
        <row r="607">
          <cell r="A607" t="str">
            <v>KZ9AK2205A14</v>
          </cell>
          <cell r="B607" t="str">
            <v>507/n</v>
          </cell>
          <cell r="C607">
            <v>36962</v>
          </cell>
          <cell r="D607">
            <v>37033</v>
          </cell>
          <cell r="E607">
            <v>70</v>
          </cell>
          <cell r="F607">
            <v>98.77</v>
          </cell>
          <cell r="G607">
            <v>98.77</v>
          </cell>
          <cell r="H607">
            <v>6.4756505011643402</v>
          </cell>
          <cell r="I607">
            <v>500000000</v>
          </cell>
          <cell r="J607">
            <v>43855503</v>
          </cell>
          <cell r="K607">
            <v>4331310602.1800003</v>
          </cell>
          <cell r="L607">
            <v>36690093</v>
          </cell>
          <cell r="M607">
            <v>3623880485.6100001</v>
          </cell>
          <cell r="N607">
            <v>866.26212043600003</v>
          </cell>
          <cell r="O607">
            <v>9</v>
          </cell>
          <cell r="P607">
            <v>100</v>
          </cell>
          <cell r="S607">
            <v>60</v>
          </cell>
          <cell r="T607" t="str">
            <v>Ноты-70</v>
          </cell>
        </row>
        <row r="608">
          <cell r="A608" t="str">
            <v>KZ53L1103A40</v>
          </cell>
          <cell r="B608" t="str">
            <v>31/36</v>
          </cell>
          <cell r="C608">
            <v>36963</v>
          </cell>
          <cell r="D608">
            <v>38057</v>
          </cell>
          <cell r="E608">
            <v>1094</v>
          </cell>
          <cell r="H608">
            <v>12.99</v>
          </cell>
          <cell r="I608">
            <v>400000000</v>
          </cell>
          <cell r="J608">
            <v>2080533</v>
          </cell>
          <cell r="K608">
            <v>2080533000</v>
          </cell>
          <cell r="L608">
            <v>400000</v>
          </cell>
          <cell r="M608">
            <v>400000000</v>
          </cell>
          <cell r="N608">
            <v>520.13324999999998</v>
          </cell>
          <cell r="O608">
            <v>14</v>
          </cell>
          <cell r="P608">
            <v>1000</v>
          </cell>
          <cell r="S608">
            <v>50</v>
          </cell>
          <cell r="T608" t="str">
            <v>ГКО-36</v>
          </cell>
        </row>
        <row r="609">
          <cell r="A609" t="str">
            <v>KZ99K1705A15</v>
          </cell>
          <cell r="B609" t="str">
            <v>508/n</v>
          </cell>
          <cell r="C609">
            <v>36964</v>
          </cell>
          <cell r="D609">
            <v>37028</v>
          </cell>
          <cell r="E609">
            <v>63</v>
          </cell>
          <cell r="F609">
            <v>98.92</v>
          </cell>
          <cell r="G609">
            <v>98.92</v>
          </cell>
          <cell r="H609">
            <v>6.3081277800242503</v>
          </cell>
          <cell r="I609">
            <v>500000000</v>
          </cell>
          <cell r="J609">
            <v>44395065</v>
          </cell>
          <cell r="K609">
            <v>4391096016.4700003</v>
          </cell>
          <cell r="L609">
            <v>31635951</v>
          </cell>
          <cell r="M609">
            <v>3129428272.9200001</v>
          </cell>
          <cell r="N609">
            <v>878.21920329399995</v>
          </cell>
          <cell r="O609">
            <v>11</v>
          </cell>
          <cell r="P609">
            <v>100</v>
          </cell>
          <cell r="S609">
            <v>60</v>
          </cell>
          <cell r="T609" t="str">
            <v>Ноты-63</v>
          </cell>
        </row>
        <row r="610">
          <cell r="A610" t="str">
            <v>KZ9BK0106A17</v>
          </cell>
          <cell r="B610" t="str">
            <v>509/n</v>
          </cell>
          <cell r="C610">
            <v>36966</v>
          </cell>
          <cell r="D610">
            <v>37043</v>
          </cell>
          <cell r="E610">
            <v>77</v>
          </cell>
          <cell r="F610">
            <v>98.68</v>
          </cell>
          <cell r="G610">
            <v>98.68</v>
          </cell>
          <cell r="H610">
            <v>6.3234698013781596</v>
          </cell>
          <cell r="I610">
            <v>500000000</v>
          </cell>
          <cell r="J610">
            <v>37890024</v>
          </cell>
          <cell r="K610">
            <v>3738358011.9400001</v>
          </cell>
          <cell r="L610">
            <v>33953024</v>
          </cell>
          <cell r="M610">
            <v>3350484423.3200002</v>
          </cell>
          <cell r="N610">
            <v>747.671602388</v>
          </cell>
          <cell r="O610">
            <v>11</v>
          </cell>
          <cell r="P610">
            <v>100</v>
          </cell>
          <cell r="S610">
            <v>60</v>
          </cell>
          <cell r="T610" t="str">
            <v>Ноты-77</v>
          </cell>
        </row>
        <row r="611">
          <cell r="A611" t="str">
            <v>KZ52L1903A35</v>
          </cell>
          <cell r="B611" t="str">
            <v>38/24</v>
          </cell>
          <cell r="C611">
            <v>36969</v>
          </cell>
          <cell r="D611">
            <v>37699</v>
          </cell>
          <cell r="E611">
            <v>730</v>
          </cell>
          <cell r="H611">
            <v>10.85</v>
          </cell>
          <cell r="I611">
            <v>300000000</v>
          </cell>
          <cell r="J611">
            <v>1544038</v>
          </cell>
          <cell r="K611">
            <v>1544038000</v>
          </cell>
          <cell r="L611">
            <v>300000</v>
          </cell>
          <cell r="M611">
            <v>300000000</v>
          </cell>
          <cell r="N611">
            <v>514.67933333333303</v>
          </cell>
          <cell r="O611">
            <v>12</v>
          </cell>
          <cell r="P611">
            <v>1000</v>
          </cell>
          <cell r="S611">
            <v>50</v>
          </cell>
          <cell r="T611" t="str">
            <v>ГКО-24</v>
          </cell>
        </row>
        <row r="612">
          <cell r="A612" t="str">
            <v>KZ53L1703A44</v>
          </cell>
          <cell r="B612" t="str">
            <v>32/36</v>
          </cell>
          <cell r="C612">
            <v>36970</v>
          </cell>
          <cell r="D612">
            <v>38063</v>
          </cell>
          <cell r="E612">
            <v>1093</v>
          </cell>
          <cell r="H612">
            <v>11.7</v>
          </cell>
          <cell r="I612">
            <v>400000000</v>
          </cell>
          <cell r="J612">
            <v>1094268</v>
          </cell>
          <cell r="K612">
            <v>1094268000</v>
          </cell>
          <cell r="L612">
            <v>335268</v>
          </cell>
          <cell r="M612">
            <v>335268000</v>
          </cell>
          <cell r="N612">
            <v>273.56700000000001</v>
          </cell>
          <cell r="O612">
            <v>10</v>
          </cell>
          <cell r="P612">
            <v>1000</v>
          </cell>
          <cell r="S612">
            <v>50</v>
          </cell>
          <cell r="T612" t="str">
            <v>ГКО-36</v>
          </cell>
        </row>
        <row r="613">
          <cell r="A613" t="str">
            <v>KZ9BK0606A12</v>
          </cell>
          <cell r="B613" t="str">
            <v>510/n</v>
          </cell>
          <cell r="C613">
            <v>36971</v>
          </cell>
          <cell r="D613">
            <v>37048</v>
          </cell>
          <cell r="E613">
            <v>77</v>
          </cell>
          <cell r="F613">
            <v>98.69</v>
          </cell>
          <cell r="G613">
            <v>98.69</v>
          </cell>
          <cell r="H613">
            <v>6.2749288405383403</v>
          </cell>
          <cell r="I613">
            <v>500000000</v>
          </cell>
          <cell r="J613">
            <v>18191099</v>
          </cell>
          <cell r="K613">
            <v>1794206607.96</v>
          </cell>
          <cell r="L613">
            <v>15530950</v>
          </cell>
          <cell r="M613">
            <v>1532749464.5</v>
          </cell>
          <cell r="N613">
            <v>358.84132159199999</v>
          </cell>
          <cell r="O613">
            <v>13</v>
          </cell>
          <cell r="P613">
            <v>100</v>
          </cell>
          <cell r="S613">
            <v>60</v>
          </cell>
          <cell r="T613" t="str">
            <v>Ноты-70</v>
          </cell>
        </row>
        <row r="614">
          <cell r="A614" t="str">
            <v>KZ53L2503A44</v>
          </cell>
          <cell r="B614" t="str">
            <v>33/36</v>
          </cell>
          <cell r="C614">
            <v>36976</v>
          </cell>
          <cell r="D614">
            <v>38071</v>
          </cell>
          <cell r="E614">
            <v>1095</v>
          </cell>
          <cell r="H614">
            <v>10.5</v>
          </cell>
          <cell r="I614">
            <v>400000000</v>
          </cell>
          <cell r="J614">
            <v>1387000</v>
          </cell>
          <cell r="K614">
            <v>1387000000</v>
          </cell>
          <cell r="L614">
            <v>955000</v>
          </cell>
          <cell r="M614">
            <v>955000000</v>
          </cell>
          <cell r="N614">
            <v>346.75</v>
          </cell>
          <cell r="O614">
            <v>13</v>
          </cell>
          <cell r="P614">
            <v>1000</v>
          </cell>
          <cell r="S614">
            <v>50</v>
          </cell>
          <cell r="T614" t="str">
            <v>ГКО-36</v>
          </cell>
        </row>
        <row r="615">
          <cell r="A615" t="str">
            <v>KZ9BK1206A14</v>
          </cell>
          <cell r="B615" t="str">
            <v>511/n</v>
          </cell>
          <cell r="C615">
            <v>36976</v>
          </cell>
          <cell r="D615">
            <v>37054</v>
          </cell>
          <cell r="E615">
            <v>77</v>
          </cell>
          <cell r="F615">
            <v>98.72</v>
          </cell>
          <cell r="G615">
            <v>98.71</v>
          </cell>
          <cell r="H615">
            <v>6.1293649624281796</v>
          </cell>
          <cell r="I615">
            <v>500000000</v>
          </cell>
          <cell r="J615">
            <v>19604514</v>
          </cell>
          <cell r="K615">
            <v>1934257096.23</v>
          </cell>
          <cell r="L615">
            <v>15101959</v>
          </cell>
          <cell r="M615">
            <v>1490865392.48</v>
          </cell>
          <cell r="N615">
            <v>386.85141924599998</v>
          </cell>
          <cell r="O615">
            <v>15</v>
          </cell>
          <cell r="P615">
            <v>100</v>
          </cell>
          <cell r="S615">
            <v>60</v>
          </cell>
          <cell r="T615" t="str">
            <v>Ноты-77</v>
          </cell>
        </row>
        <row r="616">
          <cell r="A616" t="str">
            <v>KZ43L2806A17</v>
          </cell>
          <cell r="B616" t="str">
            <v>280/3</v>
          </cell>
          <cell r="C616">
            <v>36977</v>
          </cell>
          <cell r="D616">
            <v>37070</v>
          </cell>
          <cell r="E616">
            <v>93</v>
          </cell>
          <cell r="F616">
            <v>98.65</v>
          </cell>
          <cell r="G616">
            <v>98.65</v>
          </cell>
          <cell r="H616">
            <v>5.4738976178408301</v>
          </cell>
          <cell r="I616">
            <v>100000000</v>
          </cell>
          <cell r="J616">
            <v>6271400</v>
          </cell>
          <cell r="K616">
            <v>617040690</v>
          </cell>
          <cell r="L616">
            <v>1013685</v>
          </cell>
          <cell r="M616">
            <v>100000025.25</v>
          </cell>
          <cell r="N616">
            <v>617.04069000000004</v>
          </cell>
          <cell r="O616">
            <v>10</v>
          </cell>
          <cell r="P616">
            <v>100</v>
          </cell>
          <cell r="S616">
            <v>50</v>
          </cell>
          <cell r="T616" t="str">
            <v>ГКО-3</v>
          </cell>
        </row>
        <row r="617">
          <cell r="A617" t="str">
            <v>KZ9CK2106A12</v>
          </cell>
          <cell r="B617" t="str">
            <v>512/n</v>
          </cell>
          <cell r="C617">
            <v>36978</v>
          </cell>
          <cell r="D617">
            <v>37063</v>
          </cell>
          <cell r="E617">
            <v>84</v>
          </cell>
          <cell r="F617">
            <v>98.76</v>
          </cell>
          <cell r="G617">
            <v>98.76</v>
          </cell>
          <cell r="H617">
            <v>5.4407992439584003</v>
          </cell>
          <cell r="I617">
            <v>500000000</v>
          </cell>
          <cell r="J617">
            <v>36606562</v>
          </cell>
          <cell r="K617">
            <v>3611176282.6199999</v>
          </cell>
          <cell r="L617">
            <v>28411274</v>
          </cell>
          <cell r="M617">
            <v>2805897420.2399998</v>
          </cell>
          <cell r="N617">
            <v>722.23525652399996</v>
          </cell>
          <cell r="O617">
            <v>7</v>
          </cell>
          <cell r="P617">
            <v>100</v>
          </cell>
          <cell r="S617">
            <v>60</v>
          </cell>
          <cell r="T617" t="str">
            <v>Ноты-84</v>
          </cell>
        </row>
        <row r="618">
          <cell r="A618" t="str">
            <v>KZ3GL2803A50</v>
          </cell>
          <cell r="B618" t="str">
            <v>1/48i</v>
          </cell>
          <cell r="C618">
            <v>36979</v>
          </cell>
          <cell r="D618">
            <v>38439</v>
          </cell>
          <cell r="E618">
            <v>1456</v>
          </cell>
          <cell r="H618">
            <v>7</v>
          </cell>
          <cell r="I618">
            <v>400000000</v>
          </cell>
          <cell r="J618">
            <v>1632500</v>
          </cell>
          <cell r="K618">
            <v>1632500000</v>
          </cell>
          <cell r="L618">
            <v>400000</v>
          </cell>
          <cell r="M618">
            <v>400000000</v>
          </cell>
          <cell r="N618">
            <v>408.125</v>
          </cell>
          <cell r="O618">
            <v>7</v>
          </cell>
          <cell r="P618">
            <v>1000</v>
          </cell>
          <cell r="S618">
            <v>50</v>
          </cell>
          <cell r="T618" t="str">
            <v>ГИКО-48</v>
          </cell>
        </row>
        <row r="619">
          <cell r="A619" t="str">
            <v>KZ97K1805A16</v>
          </cell>
          <cell r="B619" t="str">
            <v>513/n</v>
          </cell>
          <cell r="C619">
            <v>36980</v>
          </cell>
          <cell r="D619">
            <v>37029</v>
          </cell>
          <cell r="E619">
            <v>49</v>
          </cell>
          <cell r="F619">
            <v>99.29</v>
          </cell>
          <cell r="G619">
            <v>99.27</v>
          </cell>
          <cell r="H619">
            <v>5.3120009208235102</v>
          </cell>
          <cell r="I619">
            <v>500000000</v>
          </cell>
          <cell r="J619">
            <v>36946890</v>
          </cell>
          <cell r="K619">
            <v>3667514755.3600001</v>
          </cell>
          <cell r="L619">
            <v>33157486</v>
          </cell>
          <cell r="M619">
            <v>3292197759.5599999</v>
          </cell>
          <cell r="N619">
            <v>733.50295107199997</v>
          </cell>
          <cell r="O619">
            <v>14</v>
          </cell>
          <cell r="P619">
            <v>100</v>
          </cell>
          <cell r="S619">
            <v>60</v>
          </cell>
          <cell r="T619" t="str">
            <v>Ноты-49</v>
          </cell>
        </row>
        <row r="620">
          <cell r="A620" t="str">
            <v>KZ53L0504A47</v>
          </cell>
          <cell r="B620" t="str">
            <v>34/36</v>
          </cell>
          <cell r="C620">
            <v>36983</v>
          </cell>
          <cell r="D620">
            <v>38081</v>
          </cell>
          <cell r="E620">
            <v>1098</v>
          </cell>
          <cell r="H620">
            <v>10.199999999999999</v>
          </cell>
          <cell r="I620">
            <v>800000000</v>
          </cell>
          <cell r="J620">
            <v>1681000</v>
          </cell>
          <cell r="K620">
            <v>1681000000</v>
          </cell>
          <cell r="L620">
            <v>800000</v>
          </cell>
          <cell r="M620">
            <v>800000000</v>
          </cell>
          <cell r="N620">
            <v>210.125</v>
          </cell>
          <cell r="O620">
            <v>14</v>
          </cell>
          <cell r="P620">
            <v>1000</v>
          </cell>
          <cell r="S620">
            <v>50</v>
          </cell>
          <cell r="T620" t="str">
            <v>ГКО-36</v>
          </cell>
        </row>
        <row r="621">
          <cell r="A621" t="str">
            <v>KZ9CK2806A15</v>
          </cell>
          <cell r="B621" t="str">
            <v>514/n</v>
          </cell>
          <cell r="C621">
            <v>36985</v>
          </cell>
          <cell r="D621">
            <v>37070</v>
          </cell>
          <cell r="E621">
            <v>84</v>
          </cell>
          <cell r="F621">
            <v>98.76</v>
          </cell>
          <cell r="G621">
            <v>98.76</v>
          </cell>
          <cell r="H621">
            <v>5.4407992439584003</v>
          </cell>
          <cell r="I621">
            <v>500000000</v>
          </cell>
          <cell r="J621">
            <v>27651057</v>
          </cell>
          <cell r="K621">
            <v>2729751272.3200002</v>
          </cell>
          <cell r="L621">
            <v>20391057</v>
          </cell>
          <cell r="M621">
            <v>2013820792.3199999</v>
          </cell>
          <cell r="N621">
            <v>545.95025446399995</v>
          </cell>
          <cell r="O621">
            <v>10</v>
          </cell>
          <cell r="P621">
            <v>100</v>
          </cell>
          <cell r="S621">
            <v>60</v>
          </cell>
          <cell r="T621" t="str">
            <v>Ноты-84</v>
          </cell>
        </row>
        <row r="622">
          <cell r="A622" t="str">
            <v>KZ9AK1506A12</v>
          </cell>
          <cell r="B622" t="str">
            <v>515/n</v>
          </cell>
          <cell r="C622">
            <v>36986</v>
          </cell>
          <cell r="D622">
            <v>37057</v>
          </cell>
          <cell r="E622">
            <v>70</v>
          </cell>
          <cell r="F622">
            <v>98.97</v>
          </cell>
          <cell r="G622">
            <v>98.97</v>
          </cell>
          <cell r="H622">
            <v>5.4117409315954399</v>
          </cell>
          <cell r="I622">
            <v>500000000</v>
          </cell>
          <cell r="J622">
            <v>27967854</v>
          </cell>
          <cell r="K622">
            <v>2766341148.98</v>
          </cell>
          <cell r="L622">
            <v>19964708</v>
          </cell>
          <cell r="M622">
            <v>1975909692.76</v>
          </cell>
          <cell r="N622">
            <v>553.26822979600001</v>
          </cell>
          <cell r="O622">
            <v>11</v>
          </cell>
          <cell r="P622">
            <v>100</v>
          </cell>
          <cell r="S622">
            <v>60</v>
          </cell>
          <cell r="T622" t="str">
            <v>Ноты-70</v>
          </cell>
        </row>
        <row r="623">
          <cell r="A623" t="str">
            <v>KZ52L1104A32</v>
          </cell>
          <cell r="B623" t="str">
            <v>39/24</v>
          </cell>
          <cell r="C623">
            <v>36990</v>
          </cell>
          <cell r="D623">
            <v>37722</v>
          </cell>
          <cell r="E623">
            <v>732</v>
          </cell>
          <cell r="H623">
            <v>10</v>
          </cell>
          <cell r="I623">
            <v>800000000</v>
          </cell>
          <cell r="J623">
            <v>2081000</v>
          </cell>
          <cell r="K623">
            <v>2081000000</v>
          </cell>
          <cell r="L623">
            <v>751000</v>
          </cell>
          <cell r="M623">
            <v>751000000</v>
          </cell>
          <cell r="N623">
            <v>260.125</v>
          </cell>
          <cell r="O623">
            <v>11</v>
          </cell>
          <cell r="P623">
            <v>1000</v>
          </cell>
          <cell r="S623">
            <v>50</v>
          </cell>
          <cell r="T623" t="str">
            <v>ГКО-24</v>
          </cell>
        </row>
        <row r="624">
          <cell r="A624" t="str">
            <v>KZ99K1306A18</v>
          </cell>
          <cell r="B624" t="str">
            <v>516/n</v>
          </cell>
          <cell r="C624">
            <v>36991</v>
          </cell>
          <cell r="D624">
            <v>37055</v>
          </cell>
          <cell r="E624">
            <v>63</v>
          </cell>
          <cell r="F624">
            <v>99.07</v>
          </cell>
          <cell r="G624">
            <v>99.07</v>
          </cell>
          <cell r="H624">
            <v>5.4237744355843098</v>
          </cell>
          <cell r="I624">
            <v>500000000</v>
          </cell>
          <cell r="J624">
            <v>6084030</v>
          </cell>
          <cell r="K624">
            <v>601629265.5</v>
          </cell>
          <cell r="L624">
            <v>1674030</v>
          </cell>
          <cell r="M624">
            <v>165846152.09999999</v>
          </cell>
          <cell r="N624">
            <v>120.3258531</v>
          </cell>
          <cell r="O624">
            <v>8</v>
          </cell>
          <cell r="P624">
            <v>100</v>
          </cell>
          <cell r="S624">
            <v>60</v>
          </cell>
          <cell r="T624" t="str">
            <v>Ноты-63</v>
          </cell>
        </row>
        <row r="625">
          <cell r="A625" t="str">
            <v>KZ53L1204A48</v>
          </cell>
          <cell r="B625" t="str">
            <v>35/36</v>
          </cell>
          <cell r="C625">
            <v>36992</v>
          </cell>
          <cell r="D625">
            <v>38089</v>
          </cell>
          <cell r="E625">
            <v>1097</v>
          </cell>
          <cell r="H625">
            <v>9.99</v>
          </cell>
          <cell r="I625">
            <v>800000000</v>
          </cell>
          <cell r="J625">
            <v>1562400</v>
          </cell>
          <cell r="K625">
            <v>1562400000</v>
          </cell>
          <cell r="L625">
            <v>872400</v>
          </cell>
          <cell r="M625">
            <v>872400000</v>
          </cell>
          <cell r="N625">
            <v>195.3</v>
          </cell>
          <cell r="O625">
            <v>11</v>
          </cell>
          <cell r="P625">
            <v>1000</v>
          </cell>
          <cell r="S625">
            <v>50</v>
          </cell>
          <cell r="T625" t="str">
            <v>ГКО-36</v>
          </cell>
        </row>
        <row r="626">
          <cell r="A626" t="str">
            <v>KZ9CK0607A10</v>
          </cell>
          <cell r="B626" t="str">
            <v>517/n</v>
          </cell>
          <cell r="C626">
            <v>36993</v>
          </cell>
          <cell r="D626">
            <v>37078</v>
          </cell>
          <cell r="E626">
            <v>84</v>
          </cell>
          <cell r="F626">
            <v>98.76</v>
          </cell>
          <cell r="G626">
            <v>98.76</v>
          </cell>
          <cell r="H626">
            <v>5.4407992439584003</v>
          </cell>
          <cell r="I626">
            <v>500000000</v>
          </cell>
          <cell r="J626">
            <v>21043115</v>
          </cell>
          <cell r="K626">
            <v>2074930039.4000001</v>
          </cell>
          <cell r="L626">
            <v>15878115</v>
          </cell>
          <cell r="M626">
            <v>1568122637.4000001</v>
          </cell>
          <cell r="N626">
            <v>414.98600787999999</v>
          </cell>
          <cell r="O626">
            <v>11</v>
          </cell>
          <cell r="P626">
            <v>100</v>
          </cell>
          <cell r="S626">
            <v>60</v>
          </cell>
          <cell r="T626" t="str">
            <v>Ноты-84</v>
          </cell>
        </row>
        <row r="627">
          <cell r="A627" t="str">
            <v>KZ43L1907A17</v>
          </cell>
          <cell r="B627" t="str">
            <v>281/3</v>
          </cell>
          <cell r="C627">
            <v>36997</v>
          </cell>
          <cell r="D627">
            <v>37091</v>
          </cell>
          <cell r="E627">
            <v>94</v>
          </cell>
          <cell r="F627">
            <v>98.69</v>
          </cell>
          <cell r="G627">
            <v>98.69</v>
          </cell>
          <cell r="H627">
            <v>5.3241418627982702</v>
          </cell>
          <cell r="I627">
            <v>100000000</v>
          </cell>
          <cell r="J627">
            <v>4990763</v>
          </cell>
          <cell r="K627">
            <v>492282208.47000003</v>
          </cell>
          <cell r="L627">
            <v>557400</v>
          </cell>
          <cell r="M627">
            <v>55009814</v>
          </cell>
          <cell r="N627">
            <v>492.28220847</v>
          </cell>
          <cell r="O627">
            <v>7</v>
          </cell>
          <cell r="P627">
            <v>100</v>
          </cell>
          <cell r="S627">
            <v>50</v>
          </cell>
          <cell r="T627" t="str">
            <v>ГКО-3</v>
          </cell>
        </row>
        <row r="628">
          <cell r="A628" t="str">
            <v>KZ9AK2806A17</v>
          </cell>
          <cell r="B628" t="str">
            <v>518/n</v>
          </cell>
          <cell r="C628">
            <v>36999</v>
          </cell>
          <cell r="D628">
            <v>37070</v>
          </cell>
          <cell r="E628">
            <v>70</v>
          </cell>
          <cell r="F628">
            <v>98.99</v>
          </cell>
          <cell r="G628">
            <v>98.99</v>
          </cell>
          <cell r="H628">
            <v>5.3055864228710199</v>
          </cell>
          <cell r="I628">
            <v>500000000</v>
          </cell>
          <cell r="J628">
            <v>9111022</v>
          </cell>
          <cell r="K628">
            <v>900304088.60000002</v>
          </cell>
          <cell r="L628">
            <v>1025100</v>
          </cell>
          <cell r="M628">
            <v>101474649</v>
          </cell>
          <cell r="N628">
            <v>180.06081771999999</v>
          </cell>
          <cell r="O628">
            <v>10</v>
          </cell>
          <cell r="P628">
            <v>100</v>
          </cell>
          <cell r="S628">
            <v>60</v>
          </cell>
          <cell r="T628" t="str">
            <v>Ноты-70</v>
          </cell>
        </row>
        <row r="629">
          <cell r="A629" t="str">
            <v>KZ54L1904A57</v>
          </cell>
          <cell r="B629" t="str">
            <v>1/48</v>
          </cell>
          <cell r="C629">
            <v>37000</v>
          </cell>
          <cell r="D629">
            <v>38461</v>
          </cell>
          <cell r="E629">
            <v>1461</v>
          </cell>
          <cell r="H629">
            <v>12</v>
          </cell>
          <cell r="I629">
            <v>800000000</v>
          </cell>
          <cell r="J629">
            <v>1408716</v>
          </cell>
          <cell r="K629">
            <v>1408716000</v>
          </cell>
          <cell r="L629">
            <v>612716</v>
          </cell>
          <cell r="M629">
            <v>612716000</v>
          </cell>
          <cell r="N629">
            <v>176.08949999999999</v>
          </cell>
          <cell r="O629">
            <v>8</v>
          </cell>
          <cell r="P629">
            <v>1000</v>
          </cell>
          <cell r="S629">
            <v>50</v>
          </cell>
          <cell r="T629" t="str">
            <v>ГКО-48</v>
          </cell>
        </row>
        <row r="630">
          <cell r="A630" t="str">
            <v>KZ9CK1307A11</v>
          </cell>
          <cell r="B630" t="str">
            <v>519/n</v>
          </cell>
          <cell r="C630">
            <v>37001</v>
          </cell>
          <cell r="D630">
            <v>37085</v>
          </cell>
          <cell r="E630">
            <v>84</v>
          </cell>
          <cell r="I630">
            <v>500000000</v>
          </cell>
          <cell r="P630">
            <v>100</v>
          </cell>
          <cell r="S630">
            <v>60</v>
          </cell>
          <cell r="T630" t="str">
            <v>Ноты-84</v>
          </cell>
        </row>
        <row r="631">
          <cell r="A631" t="str">
            <v>KZ53L2604A42</v>
          </cell>
          <cell r="B631" t="str">
            <v>36/36</v>
          </cell>
          <cell r="C631">
            <v>37004</v>
          </cell>
          <cell r="D631">
            <v>38103</v>
          </cell>
          <cell r="E631">
            <v>1097</v>
          </cell>
          <cell r="H631">
            <v>9</v>
          </cell>
          <cell r="I631">
            <v>800000000</v>
          </cell>
          <cell r="J631">
            <v>1312000</v>
          </cell>
          <cell r="K631">
            <v>1312000000</v>
          </cell>
          <cell r="L631">
            <v>401000</v>
          </cell>
          <cell r="M631">
            <v>401000000</v>
          </cell>
          <cell r="N631">
            <v>164</v>
          </cell>
          <cell r="O631">
            <v>8</v>
          </cell>
          <cell r="P631">
            <v>1000</v>
          </cell>
          <cell r="S631">
            <v>50</v>
          </cell>
          <cell r="T631" t="str">
            <v>ГКО-36</v>
          </cell>
        </row>
        <row r="632">
          <cell r="A632" t="str">
            <v>KZ9BK1207A13</v>
          </cell>
          <cell r="B632" t="str">
            <v>520/n</v>
          </cell>
          <cell r="C632">
            <v>37006</v>
          </cell>
          <cell r="D632">
            <v>37084</v>
          </cell>
          <cell r="E632">
            <v>77</v>
          </cell>
          <cell r="F632">
            <v>98.87</v>
          </cell>
          <cell r="G632">
            <v>98.87</v>
          </cell>
          <cell r="H632">
            <v>5.4028706198221501</v>
          </cell>
          <cell r="I632">
            <v>500000000</v>
          </cell>
          <cell r="J632">
            <v>8139179</v>
          </cell>
          <cell r="K632">
            <v>803113310.37</v>
          </cell>
          <cell r="L632">
            <v>324270</v>
          </cell>
          <cell r="M632">
            <v>32060575.899999999</v>
          </cell>
          <cell r="N632">
            <v>160.622662074</v>
          </cell>
          <cell r="O632">
            <v>8</v>
          </cell>
          <cell r="P632">
            <v>100</v>
          </cell>
          <cell r="S632">
            <v>60</v>
          </cell>
          <cell r="T632" t="str">
            <v>Ноты-77</v>
          </cell>
        </row>
        <row r="633">
          <cell r="A633" t="str">
            <v>KZ3GL2704A50</v>
          </cell>
          <cell r="B633" t="str">
            <v>2/48i</v>
          </cell>
          <cell r="C633">
            <v>37008</v>
          </cell>
          <cell r="D633">
            <v>38469</v>
          </cell>
          <cell r="E633">
            <v>1460</v>
          </cell>
          <cell r="H633">
            <v>4</v>
          </cell>
          <cell r="I633">
            <v>400000000</v>
          </cell>
          <cell r="J633">
            <v>2421000</v>
          </cell>
          <cell r="K633">
            <v>2421000000</v>
          </cell>
          <cell r="L633">
            <v>350000</v>
          </cell>
          <cell r="M633">
            <v>350000000</v>
          </cell>
          <cell r="N633">
            <v>605.25</v>
          </cell>
          <cell r="O633">
            <v>14</v>
          </cell>
          <cell r="P633">
            <v>1000</v>
          </cell>
          <cell r="S633">
            <v>50</v>
          </cell>
          <cell r="T633" t="str">
            <v>ГИКО-48</v>
          </cell>
        </row>
        <row r="634">
          <cell r="A634" t="str">
            <v>KZ9CK2007A12</v>
          </cell>
          <cell r="B634" t="str">
            <v>521/n</v>
          </cell>
          <cell r="C634">
            <v>37008</v>
          </cell>
          <cell r="D634">
            <v>37092</v>
          </cell>
          <cell r="E634">
            <v>84</v>
          </cell>
          <cell r="F634">
            <v>98.76</v>
          </cell>
          <cell r="G634">
            <v>98.76</v>
          </cell>
          <cell r="H634">
            <v>5.4407992439584003</v>
          </cell>
          <cell r="I634">
            <v>500000000</v>
          </cell>
          <cell r="J634">
            <v>5903100</v>
          </cell>
          <cell r="K634">
            <v>582053337</v>
          </cell>
          <cell r="L634">
            <v>3038100</v>
          </cell>
          <cell r="M634">
            <v>300042757</v>
          </cell>
          <cell r="N634">
            <v>116.41066739999999</v>
          </cell>
          <cell r="O634">
            <v>8</v>
          </cell>
          <cell r="P634">
            <v>100</v>
          </cell>
          <cell r="S634">
            <v>60</v>
          </cell>
          <cell r="T634" t="str">
            <v>Ноты-84</v>
          </cell>
        </row>
        <row r="635">
          <cell r="A635" t="str">
            <v>KZ9CK2607A16</v>
          </cell>
          <cell r="B635" t="str">
            <v>522/n</v>
          </cell>
          <cell r="C635">
            <v>37013</v>
          </cell>
          <cell r="D635">
            <v>37098</v>
          </cell>
          <cell r="E635">
            <v>84</v>
          </cell>
          <cell r="F635">
            <v>98.76</v>
          </cell>
          <cell r="G635">
            <v>98.76</v>
          </cell>
          <cell r="H635">
            <v>5.4407992439584003</v>
          </cell>
          <cell r="I635">
            <v>500000000</v>
          </cell>
          <cell r="J635">
            <v>11048257</v>
          </cell>
          <cell r="K635">
            <v>1088721446.3699999</v>
          </cell>
          <cell r="L635">
            <v>4670100</v>
          </cell>
          <cell r="M635">
            <v>461219076</v>
          </cell>
          <cell r="N635">
            <v>217.74428927400001</v>
          </cell>
          <cell r="O635">
            <v>12</v>
          </cell>
          <cell r="P635">
            <v>100</v>
          </cell>
          <cell r="S635">
            <v>60</v>
          </cell>
          <cell r="T635" t="str">
            <v>Ноты-84</v>
          </cell>
        </row>
        <row r="636">
          <cell r="A636" t="str">
            <v>KZ53L0305A48</v>
          </cell>
          <cell r="B636" t="str">
            <v>37/36</v>
          </cell>
          <cell r="C636">
            <v>37014</v>
          </cell>
          <cell r="D636">
            <v>38110</v>
          </cell>
          <cell r="E636">
            <v>1096</v>
          </cell>
          <cell r="H636">
            <v>8</v>
          </cell>
          <cell r="I636">
            <v>800000000</v>
          </cell>
          <cell r="J636">
            <v>751230</v>
          </cell>
          <cell r="K636">
            <v>751230000</v>
          </cell>
          <cell r="L636">
            <v>210230</v>
          </cell>
          <cell r="M636">
            <v>210230000</v>
          </cell>
          <cell r="N636">
            <v>93.903750000000002</v>
          </cell>
          <cell r="O636">
            <v>10</v>
          </cell>
          <cell r="P636">
            <v>1000</v>
          </cell>
          <cell r="S636">
            <v>50</v>
          </cell>
          <cell r="T636" t="str">
            <v>ГКО-36</v>
          </cell>
        </row>
        <row r="637">
          <cell r="A637" t="str">
            <v>KZ55L0805A66</v>
          </cell>
          <cell r="B637" t="str">
            <v>1/60</v>
          </cell>
          <cell r="C637">
            <v>37018</v>
          </cell>
          <cell r="D637">
            <v>38845</v>
          </cell>
          <cell r="E637">
            <v>1826</v>
          </cell>
          <cell r="H637">
            <v>8.1999999999999993</v>
          </cell>
          <cell r="I637">
            <v>300000000</v>
          </cell>
          <cell r="J637">
            <v>841100</v>
          </cell>
          <cell r="K637">
            <v>841100000</v>
          </cell>
          <cell r="L637">
            <v>50100</v>
          </cell>
          <cell r="M637">
            <v>50100000</v>
          </cell>
          <cell r="N637">
            <v>280.36666666666702</v>
          </cell>
          <cell r="O637">
            <v>7</v>
          </cell>
          <cell r="P637">
            <v>1000</v>
          </cell>
          <cell r="S637">
            <v>50</v>
          </cell>
          <cell r="T637" t="str">
            <v>ГКО-60</v>
          </cell>
        </row>
        <row r="638">
          <cell r="A638" t="str">
            <v>KZ9CK3107A19</v>
          </cell>
          <cell r="B638" t="str">
            <v>523/n</v>
          </cell>
          <cell r="C638">
            <v>37018</v>
          </cell>
          <cell r="D638">
            <v>37103</v>
          </cell>
          <cell r="E638">
            <v>84</v>
          </cell>
          <cell r="F638">
            <v>98.75</v>
          </cell>
          <cell r="G638">
            <v>98.75</v>
          </cell>
          <cell r="H638">
            <v>5.4852320675105499</v>
          </cell>
          <cell r="I638">
            <v>500000000</v>
          </cell>
          <cell r="J638">
            <v>4520239</v>
          </cell>
          <cell r="K638">
            <v>444474885.56999999</v>
          </cell>
          <cell r="L638">
            <v>500100</v>
          </cell>
          <cell r="M638">
            <v>49384876</v>
          </cell>
          <cell r="N638">
            <v>88.894977114</v>
          </cell>
          <cell r="O638">
            <v>11</v>
          </cell>
          <cell r="P638">
            <v>100</v>
          </cell>
          <cell r="S638">
            <v>60</v>
          </cell>
          <cell r="T638" t="str">
            <v>Ноты-84</v>
          </cell>
        </row>
        <row r="639">
          <cell r="A639" t="str">
            <v>KZ4CL1005A28</v>
          </cell>
          <cell r="B639" t="str">
            <v>72/12</v>
          </cell>
          <cell r="C639">
            <v>37021</v>
          </cell>
          <cell r="D639">
            <v>37386</v>
          </cell>
          <cell r="E639">
            <v>365</v>
          </cell>
          <cell r="F639">
            <v>93.2</v>
          </cell>
          <cell r="G639">
            <v>93.2</v>
          </cell>
          <cell r="H639">
            <v>7.2961373390557904</v>
          </cell>
          <cell r="I639">
            <v>250000000</v>
          </cell>
          <cell r="J639">
            <v>10670100</v>
          </cell>
          <cell r="K639">
            <v>976548493</v>
          </cell>
          <cell r="L639">
            <v>1491302</v>
          </cell>
          <cell r="M639">
            <v>138989519.40000001</v>
          </cell>
          <cell r="N639">
            <v>390.61939719999998</v>
          </cell>
          <cell r="O639">
            <v>12</v>
          </cell>
          <cell r="P639">
            <v>100</v>
          </cell>
          <cell r="S639">
            <v>50</v>
          </cell>
          <cell r="T639" t="str">
            <v>ГКО-12</v>
          </cell>
        </row>
        <row r="640">
          <cell r="A640" t="str">
            <v>KZ9BK2707A16</v>
          </cell>
          <cell r="B640" t="str">
            <v>524/n</v>
          </cell>
          <cell r="C640">
            <v>37022</v>
          </cell>
          <cell r="D640">
            <v>37099</v>
          </cell>
          <cell r="E640">
            <v>77</v>
          </cell>
          <cell r="F640">
            <v>98.87</v>
          </cell>
          <cell r="G640">
            <v>98.87</v>
          </cell>
          <cell r="H640">
            <v>5.4028706198221501</v>
          </cell>
          <cell r="I640">
            <v>500000000</v>
          </cell>
          <cell r="J640">
            <v>17108811</v>
          </cell>
          <cell r="K640">
            <v>1691201005.5699999</v>
          </cell>
          <cell r="L640">
            <v>15088811</v>
          </cell>
          <cell r="M640">
            <v>1491830743.5699999</v>
          </cell>
          <cell r="N640">
            <v>338.240201114</v>
          </cell>
          <cell r="O640">
            <v>8</v>
          </cell>
          <cell r="P640">
            <v>100</v>
          </cell>
          <cell r="S640">
            <v>60</v>
          </cell>
          <cell r="T640" t="str">
            <v>Ноты-77</v>
          </cell>
        </row>
        <row r="641">
          <cell r="A641" t="str">
            <v>KZ43L1708A18</v>
          </cell>
          <cell r="B641" t="str">
            <v>282/3</v>
          </cell>
          <cell r="C641">
            <v>37025</v>
          </cell>
          <cell r="D641">
            <v>37120</v>
          </cell>
          <cell r="E641">
            <v>95</v>
          </cell>
          <cell r="F641">
            <v>98.75</v>
          </cell>
          <cell r="G641">
            <v>98.75</v>
          </cell>
          <cell r="H641">
            <v>5.0772012797329298</v>
          </cell>
          <cell r="I641">
            <v>100000000</v>
          </cell>
          <cell r="J641">
            <v>7110100</v>
          </cell>
          <cell r="K641">
            <v>700719871</v>
          </cell>
          <cell r="L641">
            <v>1006329</v>
          </cell>
          <cell r="M641">
            <v>99374988.75</v>
          </cell>
          <cell r="N641">
            <v>700.71987100000001</v>
          </cell>
          <cell r="O641">
            <v>9</v>
          </cell>
          <cell r="P641">
            <v>100</v>
          </cell>
          <cell r="S641">
            <v>50</v>
          </cell>
          <cell r="T641" t="str">
            <v>ГКО-3</v>
          </cell>
        </row>
        <row r="642">
          <cell r="A642" t="str">
            <v>KZ98K1107A10</v>
          </cell>
          <cell r="B642" t="str">
            <v>525/n</v>
          </cell>
          <cell r="C642">
            <v>37026</v>
          </cell>
          <cell r="D642">
            <v>37083</v>
          </cell>
          <cell r="E642">
            <v>56</v>
          </cell>
          <cell r="F642">
            <v>99.18</v>
          </cell>
          <cell r="G642">
            <v>99.18</v>
          </cell>
          <cell r="H642">
            <v>5.3740673522887201</v>
          </cell>
          <cell r="I642">
            <v>500000000</v>
          </cell>
          <cell r="J642">
            <v>5372100</v>
          </cell>
          <cell r="K642">
            <v>532046604</v>
          </cell>
          <cell r="L642">
            <v>2252100</v>
          </cell>
          <cell r="M642">
            <v>223363284</v>
          </cell>
          <cell r="N642">
            <v>106.4093208</v>
          </cell>
          <cell r="O642">
            <v>9</v>
          </cell>
          <cell r="P642">
            <v>100</v>
          </cell>
          <cell r="S642">
            <v>60</v>
          </cell>
          <cell r="T642" t="str">
            <v>Ноты-56</v>
          </cell>
        </row>
        <row r="643">
          <cell r="A643" t="str">
            <v>KZ54L1705A58</v>
          </cell>
          <cell r="B643" t="str">
            <v>2/48</v>
          </cell>
          <cell r="C643">
            <v>37027</v>
          </cell>
          <cell r="D643">
            <v>38489</v>
          </cell>
          <cell r="E643">
            <v>1461</v>
          </cell>
          <cell r="H643">
            <v>10</v>
          </cell>
          <cell r="I643">
            <v>400000000</v>
          </cell>
          <cell r="J643">
            <v>293758</v>
          </cell>
          <cell r="K643">
            <v>293758000</v>
          </cell>
          <cell r="L643">
            <v>112758</v>
          </cell>
          <cell r="M643">
            <v>112758000</v>
          </cell>
          <cell r="N643">
            <v>73.439499999999995</v>
          </cell>
          <cell r="O643">
            <v>7</v>
          </cell>
          <cell r="P643">
            <v>1000</v>
          </cell>
          <cell r="S643">
            <v>50</v>
          </cell>
          <cell r="T643" t="str">
            <v>ГКО-48</v>
          </cell>
        </row>
        <row r="644">
          <cell r="A644" t="str">
            <v>KZ9CK1008A13</v>
          </cell>
          <cell r="B644" t="str">
            <v>526/n</v>
          </cell>
          <cell r="C644">
            <v>37028</v>
          </cell>
          <cell r="D644">
            <v>37113</v>
          </cell>
          <cell r="E644">
            <v>84</v>
          </cell>
          <cell r="F644">
            <v>98.75</v>
          </cell>
          <cell r="G644">
            <v>98.75</v>
          </cell>
          <cell r="H644">
            <v>5.4852320675105499</v>
          </cell>
          <cell r="I644">
            <v>500000000</v>
          </cell>
          <cell r="J644">
            <v>23265963</v>
          </cell>
          <cell r="K644">
            <v>2289640876.25</v>
          </cell>
          <cell r="L644">
            <v>9569463</v>
          </cell>
          <cell r="M644">
            <v>944984471.25</v>
          </cell>
          <cell r="N644">
            <v>457.92817524999998</v>
          </cell>
          <cell r="O644">
            <v>7</v>
          </cell>
          <cell r="P644">
            <v>100</v>
          </cell>
          <cell r="S644">
            <v>60</v>
          </cell>
          <cell r="T644" t="str">
            <v>Ноты-84</v>
          </cell>
        </row>
        <row r="645">
          <cell r="A645" t="str">
            <v>KZ9BK0308A13</v>
          </cell>
          <cell r="B645" t="str">
            <v>527/n</v>
          </cell>
          <cell r="C645">
            <v>37029</v>
          </cell>
          <cell r="D645">
            <v>37106</v>
          </cell>
          <cell r="E645">
            <v>77</v>
          </cell>
          <cell r="F645">
            <v>98.86</v>
          </cell>
          <cell r="G645">
            <v>98.86</v>
          </cell>
          <cell r="H645">
            <v>5.4512349879535797</v>
          </cell>
          <cell r="I645">
            <v>500000000</v>
          </cell>
          <cell r="J645">
            <v>11244095</v>
          </cell>
          <cell r="K645">
            <v>1111282186.7</v>
          </cell>
          <cell r="L645">
            <v>6904095</v>
          </cell>
          <cell r="M645">
            <v>682538831.70000005</v>
          </cell>
          <cell r="N645">
            <v>222.25643733999999</v>
          </cell>
          <cell r="O645">
            <v>9</v>
          </cell>
          <cell r="P645">
            <v>100</v>
          </cell>
          <cell r="S645">
            <v>60</v>
          </cell>
          <cell r="T645" t="str">
            <v>Ноты-77</v>
          </cell>
        </row>
        <row r="646">
          <cell r="A646" t="str">
            <v>KZ53L2205A45</v>
          </cell>
          <cell r="B646" t="str">
            <v>38/36</v>
          </cell>
          <cell r="C646">
            <v>37032</v>
          </cell>
          <cell r="D646">
            <v>38129</v>
          </cell>
          <cell r="E646">
            <v>1097</v>
          </cell>
          <cell r="H646">
            <v>8</v>
          </cell>
          <cell r="I646">
            <v>350000000</v>
          </cell>
          <cell r="J646">
            <v>627200</v>
          </cell>
          <cell r="K646">
            <v>627200000</v>
          </cell>
          <cell r="L646">
            <v>175200</v>
          </cell>
          <cell r="M646">
            <v>175200000</v>
          </cell>
          <cell r="N646">
            <v>179.2</v>
          </cell>
          <cell r="O646">
            <v>10</v>
          </cell>
          <cell r="P646">
            <v>1000</v>
          </cell>
          <cell r="S646">
            <v>50</v>
          </cell>
          <cell r="T646" t="str">
            <v>ГКО-36</v>
          </cell>
        </row>
        <row r="647">
          <cell r="A647" t="str">
            <v>KZ9CK1508A18</v>
          </cell>
          <cell r="B647" t="str">
            <v>528/n</v>
          </cell>
          <cell r="C647">
            <v>37033</v>
          </cell>
          <cell r="D647">
            <v>37118</v>
          </cell>
          <cell r="E647">
            <v>84</v>
          </cell>
          <cell r="F647">
            <v>98.75</v>
          </cell>
          <cell r="G647">
            <v>98.75</v>
          </cell>
          <cell r="H647">
            <v>5.4852320675105499</v>
          </cell>
          <cell r="I647">
            <v>500000000</v>
          </cell>
          <cell r="J647">
            <v>14860095</v>
          </cell>
          <cell r="K647">
            <v>1458039234.3099999</v>
          </cell>
          <cell r="L647">
            <v>1792888</v>
          </cell>
          <cell r="M647">
            <v>177047690</v>
          </cell>
          <cell r="N647">
            <v>291.60784686199997</v>
          </cell>
          <cell r="O647">
            <v>12</v>
          </cell>
          <cell r="P647">
            <v>100</v>
          </cell>
          <cell r="S647">
            <v>60</v>
          </cell>
          <cell r="T647" t="str">
            <v>Ноты-84</v>
          </cell>
        </row>
        <row r="648">
          <cell r="A648" t="str">
            <v>KZ9AK0308A14</v>
          </cell>
          <cell r="B648" t="str">
            <v>529/n</v>
          </cell>
          <cell r="C648">
            <v>37035</v>
          </cell>
          <cell r="D648">
            <v>37106</v>
          </cell>
          <cell r="E648">
            <v>70</v>
          </cell>
          <cell r="F648">
            <v>98.99</v>
          </cell>
          <cell r="G648">
            <v>98.99</v>
          </cell>
          <cell r="H648">
            <v>5.3055864228710199</v>
          </cell>
          <cell r="I648">
            <v>500000000</v>
          </cell>
          <cell r="J648">
            <v>3164444</v>
          </cell>
          <cell r="K648">
            <v>312336980.75999999</v>
          </cell>
          <cell r="L648">
            <v>954644</v>
          </cell>
          <cell r="M648">
            <v>94500209.560000002</v>
          </cell>
          <cell r="N648">
            <v>62.467396151999999</v>
          </cell>
          <cell r="O648">
            <v>8</v>
          </cell>
          <cell r="P648">
            <v>100</v>
          </cell>
          <cell r="S648">
            <v>60</v>
          </cell>
          <cell r="T648" t="str">
            <v>Ноты-70</v>
          </cell>
        </row>
        <row r="649">
          <cell r="A649" t="str">
            <v>KZ54L3005A51</v>
          </cell>
          <cell r="B649" t="str">
            <v>3/48</v>
          </cell>
          <cell r="C649">
            <v>37039</v>
          </cell>
          <cell r="D649">
            <v>38502</v>
          </cell>
          <cell r="E649">
            <v>1461</v>
          </cell>
          <cell r="H649">
            <v>10</v>
          </cell>
          <cell r="I649">
            <v>400000000</v>
          </cell>
          <cell r="J649">
            <v>592100</v>
          </cell>
          <cell r="K649">
            <v>592100000</v>
          </cell>
          <cell r="L649">
            <v>250100</v>
          </cell>
          <cell r="M649">
            <v>250100000</v>
          </cell>
          <cell r="N649">
            <v>148.02500000000001</v>
          </cell>
          <cell r="O649">
            <v>9</v>
          </cell>
          <cell r="P649">
            <v>1000</v>
          </cell>
          <cell r="S649">
            <v>50</v>
          </cell>
          <cell r="T649" t="str">
            <v>ГКО-48</v>
          </cell>
        </row>
        <row r="650">
          <cell r="A650" t="str">
            <v>KZ9BK1508A19</v>
          </cell>
          <cell r="B650" t="str">
            <v>530/n</v>
          </cell>
          <cell r="C650">
            <v>37040</v>
          </cell>
          <cell r="D650">
            <v>37118</v>
          </cell>
          <cell r="E650">
            <v>77</v>
          </cell>
          <cell r="F650">
            <v>98.86</v>
          </cell>
          <cell r="G650">
            <v>98.86</v>
          </cell>
          <cell r="H650">
            <v>5.4512349879535797</v>
          </cell>
          <cell r="I650">
            <v>500000000</v>
          </cell>
          <cell r="J650">
            <v>2383240</v>
          </cell>
          <cell r="K650">
            <v>233967676.40000001</v>
          </cell>
          <cell r="L650">
            <v>670240</v>
          </cell>
          <cell r="M650">
            <v>66259926.399999999</v>
          </cell>
          <cell r="N650">
            <v>46.79353528</v>
          </cell>
          <cell r="O650">
            <v>5</v>
          </cell>
          <cell r="P650">
            <v>100</v>
          </cell>
          <cell r="S650">
            <v>60</v>
          </cell>
          <cell r="T650" t="str">
            <v>Ноты-77</v>
          </cell>
        </row>
        <row r="651">
          <cell r="A651" t="str">
            <v>KZ3KL3005A66</v>
          </cell>
          <cell r="B651" t="str">
            <v>1/60i</v>
          </cell>
          <cell r="C651">
            <v>37041</v>
          </cell>
          <cell r="D651">
            <v>38867</v>
          </cell>
          <cell r="E651">
            <v>1826</v>
          </cell>
          <cell r="H651">
            <v>4.3</v>
          </cell>
          <cell r="I651">
            <v>400000000</v>
          </cell>
          <cell r="J651">
            <v>943100</v>
          </cell>
          <cell r="K651">
            <v>943100000</v>
          </cell>
          <cell r="L651">
            <v>200400</v>
          </cell>
          <cell r="M651">
            <v>200400000</v>
          </cell>
          <cell r="N651">
            <v>235.77500000000001</v>
          </cell>
          <cell r="O651">
            <v>9</v>
          </cell>
          <cell r="P651">
            <v>1000</v>
          </cell>
          <cell r="S651">
            <v>50</v>
          </cell>
          <cell r="T651" t="str">
            <v>ГИКО-60</v>
          </cell>
        </row>
        <row r="652">
          <cell r="A652" t="str">
            <v>KZ9CK2408A17</v>
          </cell>
          <cell r="B652" t="str">
            <v>531/n</v>
          </cell>
          <cell r="C652">
            <v>37042</v>
          </cell>
          <cell r="D652">
            <v>37127</v>
          </cell>
          <cell r="E652">
            <v>84</v>
          </cell>
          <cell r="F652">
            <v>98.75</v>
          </cell>
          <cell r="G652">
            <v>98.75</v>
          </cell>
          <cell r="H652">
            <v>5.4852320675105499</v>
          </cell>
          <cell r="I652">
            <v>500000000</v>
          </cell>
          <cell r="J652">
            <v>7876299</v>
          </cell>
          <cell r="K652">
            <v>777304480.64999998</v>
          </cell>
          <cell r="L652">
            <v>5464299</v>
          </cell>
          <cell r="M652">
            <v>539599526.25</v>
          </cell>
          <cell r="N652">
            <v>155.46089613000001</v>
          </cell>
          <cell r="O652">
            <v>11</v>
          </cell>
          <cell r="P652">
            <v>100</v>
          </cell>
          <cell r="S652">
            <v>60</v>
          </cell>
          <cell r="T652" t="str">
            <v>Ноты-84</v>
          </cell>
        </row>
        <row r="653">
          <cell r="A653" t="str">
            <v>KZ99K0308A18</v>
          </cell>
          <cell r="B653" t="str">
            <v>532/n</v>
          </cell>
          <cell r="C653">
            <v>37043</v>
          </cell>
          <cell r="D653">
            <v>37106</v>
          </cell>
          <cell r="E653">
            <v>63</v>
          </cell>
          <cell r="F653">
            <v>99.07</v>
          </cell>
          <cell r="G653">
            <v>99.06</v>
          </cell>
          <cell r="H653">
            <v>5.4237744355843098</v>
          </cell>
          <cell r="I653">
            <v>500000000</v>
          </cell>
          <cell r="J653">
            <v>11510000</v>
          </cell>
          <cell r="K653">
            <v>1139685000</v>
          </cell>
          <cell r="L653">
            <v>3000000</v>
          </cell>
          <cell r="M653">
            <v>297200000</v>
          </cell>
          <cell r="N653">
            <v>227.93700000000001</v>
          </cell>
          <cell r="O653">
            <v>11</v>
          </cell>
          <cell r="P653">
            <v>100</v>
          </cell>
          <cell r="S653">
            <v>60</v>
          </cell>
          <cell r="T653" t="str">
            <v>Ноты-63</v>
          </cell>
        </row>
        <row r="654">
          <cell r="A654" t="str">
            <v>KZ55L0606A67</v>
          </cell>
          <cell r="B654" t="str">
            <v>2/60</v>
          </cell>
          <cell r="C654">
            <v>37046</v>
          </cell>
          <cell r="D654">
            <v>38874</v>
          </cell>
          <cell r="E654">
            <v>1826</v>
          </cell>
          <cell r="H654">
            <v>8.1999999999999993</v>
          </cell>
          <cell r="I654">
            <v>450000000</v>
          </cell>
          <cell r="J654">
            <v>1055912</v>
          </cell>
          <cell r="K654">
            <v>1055912000</v>
          </cell>
          <cell r="L654">
            <v>288912</v>
          </cell>
          <cell r="M654">
            <v>288912000</v>
          </cell>
          <cell r="N654">
            <v>234.647111111111</v>
          </cell>
          <cell r="O654">
            <v>9</v>
          </cell>
          <cell r="P654">
            <v>1000</v>
          </cell>
          <cell r="S654">
            <v>50</v>
          </cell>
          <cell r="T654" t="str">
            <v>ГКО-60</v>
          </cell>
        </row>
        <row r="655">
          <cell r="A655" t="str">
            <v>KZ9AK1508A10</v>
          </cell>
          <cell r="B655" t="str">
            <v>533/n</v>
          </cell>
          <cell r="C655">
            <v>37047</v>
          </cell>
          <cell r="D655">
            <v>37118</v>
          </cell>
          <cell r="E655">
            <v>70</v>
          </cell>
          <cell r="F655">
            <v>98.95</v>
          </cell>
          <cell r="G655">
            <v>98.94</v>
          </cell>
          <cell r="H655">
            <v>5.5179383527033696</v>
          </cell>
          <cell r="I655">
            <v>500000000</v>
          </cell>
          <cell r="J655">
            <v>14113058</v>
          </cell>
          <cell r="K655">
            <v>1394354589.0999999</v>
          </cell>
          <cell r="L655">
            <v>10603058</v>
          </cell>
          <cell r="M655">
            <v>1049192589.1</v>
          </cell>
          <cell r="N655">
            <v>278.87091781999999</v>
          </cell>
          <cell r="O655">
            <v>8</v>
          </cell>
          <cell r="P655">
            <v>100</v>
          </cell>
          <cell r="S655">
            <v>60</v>
          </cell>
          <cell r="T655" t="str">
            <v>Ноты-70</v>
          </cell>
        </row>
        <row r="656">
          <cell r="A656" t="str">
            <v>KZ9BK2308A19</v>
          </cell>
          <cell r="B656" t="str">
            <v>535/n</v>
          </cell>
          <cell r="C656">
            <v>37048</v>
          </cell>
          <cell r="D656">
            <v>37126</v>
          </cell>
          <cell r="E656">
            <v>77</v>
          </cell>
          <cell r="F656">
            <v>98.83</v>
          </cell>
          <cell r="G656">
            <v>98.83</v>
          </cell>
          <cell r="H656">
            <v>5.5963868166640696</v>
          </cell>
          <cell r="I656">
            <v>500000000</v>
          </cell>
          <cell r="J656">
            <v>19643648</v>
          </cell>
          <cell r="K656">
            <v>1936622028.1800001</v>
          </cell>
          <cell r="L656">
            <v>14158526</v>
          </cell>
          <cell r="M656">
            <v>1399287124.5799999</v>
          </cell>
          <cell r="N656">
            <v>387.32440563599999</v>
          </cell>
          <cell r="O656">
            <v>10</v>
          </cell>
          <cell r="P656">
            <v>100</v>
          </cell>
          <cell r="S656">
            <v>60</v>
          </cell>
          <cell r="T656" t="str">
            <v>Ноты-77</v>
          </cell>
        </row>
        <row r="657">
          <cell r="A657" t="str">
            <v>KZ9CK3108A18</v>
          </cell>
          <cell r="B657" t="str">
            <v>534/n</v>
          </cell>
          <cell r="C657">
            <v>37049</v>
          </cell>
          <cell r="D657">
            <v>37134</v>
          </cell>
          <cell r="E657">
            <v>84</v>
          </cell>
          <cell r="F657">
            <v>98.73</v>
          </cell>
          <cell r="G657">
            <v>98.73</v>
          </cell>
          <cell r="H657">
            <v>5.5741247172422899</v>
          </cell>
          <cell r="I657">
            <v>500000000</v>
          </cell>
          <cell r="J657">
            <v>6099235</v>
          </cell>
          <cell r="K657">
            <v>602110171.54999995</v>
          </cell>
          <cell r="L657">
            <v>5589235</v>
          </cell>
          <cell r="M657">
            <v>551825171.54999995</v>
          </cell>
          <cell r="N657">
            <v>120.42203431</v>
          </cell>
          <cell r="O657">
            <v>5</v>
          </cell>
          <cell r="P657">
            <v>100</v>
          </cell>
          <cell r="S657">
            <v>60</v>
          </cell>
          <cell r="T657" t="str">
            <v>Ноты-84</v>
          </cell>
        </row>
        <row r="658">
          <cell r="A658" t="str">
            <v>KZ54L1306A51</v>
          </cell>
          <cell r="B658" t="str">
            <v>4/48</v>
          </cell>
          <cell r="C658">
            <v>37053</v>
          </cell>
          <cell r="D658">
            <v>38516</v>
          </cell>
          <cell r="E658">
            <v>1461</v>
          </cell>
          <cell r="H658">
            <v>9</v>
          </cell>
          <cell r="I658">
            <v>300000000</v>
          </cell>
          <cell r="J658">
            <v>553000</v>
          </cell>
          <cell r="K658">
            <v>553000000</v>
          </cell>
          <cell r="L658">
            <v>51000</v>
          </cell>
          <cell r="M658">
            <v>51000000</v>
          </cell>
          <cell r="N658">
            <v>184.333333333333</v>
          </cell>
          <cell r="O658">
            <v>11</v>
          </cell>
          <cell r="P658">
            <v>1000</v>
          </cell>
          <cell r="S658">
            <v>50</v>
          </cell>
          <cell r="T658" t="str">
            <v>ГКО-48</v>
          </cell>
        </row>
        <row r="659">
          <cell r="A659" t="str">
            <v>KZ9CK0509A19</v>
          </cell>
          <cell r="B659" t="str">
            <v>536/n</v>
          </cell>
          <cell r="C659">
            <v>37054</v>
          </cell>
          <cell r="D659">
            <v>37139</v>
          </cell>
          <cell r="E659">
            <v>84</v>
          </cell>
          <cell r="F659">
            <v>98.73</v>
          </cell>
          <cell r="G659">
            <v>98.73</v>
          </cell>
          <cell r="H659">
            <v>5.5741247172422899</v>
          </cell>
          <cell r="I659">
            <v>500000000</v>
          </cell>
          <cell r="J659">
            <v>17803955</v>
          </cell>
          <cell r="K659">
            <v>1756784866.1900001</v>
          </cell>
          <cell r="L659">
            <v>14183818</v>
          </cell>
          <cell r="M659">
            <v>1400368351.1400001</v>
          </cell>
          <cell r="N659">
            <v>351.35697323800002</v>
          </cell>
          <cell r="O659">
            <v>12</v>
          </cell>
          <cell r="P659">
            <v>100</v>
          </cell>
          <cell r="S659">
            <v>60</v>
          </cell>
          <cell r="T659" t="str">
            <v>Ноты-84</v>
          </cell>
        </row>
        <row r="660">
          <cell r="A660" t="str">
            <v>KZ9BK3108A19</v>
          </cell>
          <cell r="B660" t="str">
            <v>537/n</v>
          </cell>
          <cell r="C660">
            <v>37056</v>
          </cell>
          <cell r="D660">
            <v>37134</v>
          </cell>
          <cell r="E660">
            <v>77</v>
          </cell>
          <cell r="F660">
            <v>98.83</v>
          </cell>
          <cell r="G660">
            <v>98.83</v>
          </cell>
          <cell r="H660">
            <v>5.5963868166640696</v>
          </cell>
          <cell r="I660">
            <v>500000000</v>
          </cell>
          <cell r="J660">
            <v>24323120</v>
          </cell>
          <cell r="K660">
            <v>2402727594.1999998</v>
          </cell>
          <cell r="L660">
            <v>21723120</v>
          </cell>
          <cell r="M660">
            <v>2146895949.5999999</v>
          </cell>
          <cell r="N660">
            <v>480.54551884</v>
          </cell>
          <cell r="O660">
            <v>10</v>
          </cell>
          <cell r="P660">
            <v>100</v>
          </cell>
          <cell r="S660">
            <v>60</v>
          </cell>
          <cell r="T660" t="str">
            <v>Ноты-77</v>
          </cell>
        </row>
        <row r="661">
          <cell r="A661" t="str">
            <v>KZ95K2007A12</v>
          </cell>
          <cell r="B661" t="str">
            <v>538/n</v>
          </cell>
          <cell r="C661">
            <v>37057</v>
          </cell>
          <cell r="D661">
            <v>37092</v>
          </cell>
          <cell r="E661">
            <v>35</v>
          </cell>
          <cell r="F661">
            <v>99.51</v>
          </cell>
          <cell r="G661">
            <v>99.51</v>
          </cell>
          <cell r="H661">
            <v>5.1210933574514597</v>
          </cell>
          <cell r="I661">
            <v>500000000</v>
          </cell>
          <cell r="J661">
            <v>25465168</v>
          </cell>
          <cell r="K661">
            <v>2532874667.6799998</v>
          </cell>
          <cell r="L661">
            <v>21425168</v>
          </cell>
          <cell r="M661">
            <v>2132018467.6800001</v>
          </cell>
          <cell r="N661">
            <v>506.574933536</v>
          </cell>
          <cell r="O661">
            <v>8</v>
          </cell>
          <cell r="P661">
            <v>100</v>
          </cell>
          <cell r="S661">
            <v>60</v>
          </cell>
          <cell r="T661" t="str">
            <v>Ноты-35</v>
          </cell>
        </row>
        <row r="662">
          <cell r="A662" t="str">
            <v>KZ43L2009A12</v>
          </cell>
          <cell r="B662" t="str">
            <v>283/3</v>
          </cell>
          <cell r="C662">
            <v>37060</v>
          </cell>
          <cell r="D662">
            <v>37154</v>
          </cell>
          <cell r="E662">
            <v>94</v>
          </cell>
          <cell r="F662">
            <v>98.8</v>
          </cell>
          <cell r="G662">
            <v>98.8</v>
          </cell>
          <cell r="H662">
            <v>4.8716465720514401</v>
          </cell>
          <cell r="I662">
            <v>100000000</v>
          </cell>
          <cell r="J662">
            <v>9899100</v>
          </cell>
          <cell r="K662">
            <v>976174157</v>
          </cell>
          <cell r="L662">
            <v>1012146</v>
          </cell>
          <cell r="M662">
            <v>100000024.8</v>
          </cell>
          <cell r="N662">
            <v>976.17415700000004</v>
          </cell>
          <cell r="O662">
            <v>10</v>
          </cell>
          <cell r="P662">
            <v>100</v>
          </cell>
          <cell r="S662">
            <v>50</v>
          </cell>
          <cell r="T662" t="str">
            <v>ГКО-3</v>
          </cell>
        </row>
        <row r="663">
          <cell r="A663" t="str">
            <v>KZ7051806A46</v>
          </cell>
          <cell r="B663" t="str">
            <v>1/36VKO</v>
          </cell>
          <cell r="C663">
            <v>37061</v>
          </cell>
          <cell r="D663">
            <v>38156</v>
          </cell>
          <cell r="E663">
            <v>1095</v>
          </cell>
          <cell r="H663">
            <v>6.3</v>
          </cell>
          <cell r="I663">
            <v>500000000</v>
          </cell>
          <cell r="J663">
            <v>57500</v>
          </cell>
          <cell r="K663">
            <v>5750000</v>
          </cell>
          <cell r="L663">
            <v>6000</v>
          </cell>
          <cell r="M663">
            <v>600000</v>
          </cell>
          <cell r="N663">
            <v>168.41749999999999</v>
          </cell>
          <cell r="O663">
            <v>7</v>
          </cell>
          <cell r="P663">
            <v>100</v>
          </cell>
          <cell r="Q663">
            <v>146.44999999999999</v>
          </cell>
          <cell r="S663">
            <v>0</v>
          </cell>
          <cell r="T663" t="str">
            <v>VKU036.001</v>
          </cell>
        </row>
        <row r="664">
          <cell r="A664" t="str">
            <v>KZ9BK0509A10</v>
          </cell>
          <cell r="B664" t="str">
            <v>539/n</v>
          </cell>
          <cell r="C664">
            <v>37061</v>
          </cell>
          <cell r="D664">
            <v>37139</v>
          </cell>
          <cell r="E664">
            <v>77</v>
          </cell>
          <cell r="F664">
            <v>98.83</v>
          </cell>
          <cell r="G664">
            <v>98.83</v>
          </cell>
          <cell r="H664">
            <v>5.5963868166640696</v>
          </cell>
          <cell r="I664">
            <v>500000000</v>
          </cell>
          <cell r="J664">
            <v>11367592</v>
          </cell>
          <cell r="K664">
            <v>1123304117.3599999</v>
          </cell>
          <cell r="L664">
            <v>9367592</v>
          </cell>
          <cell r="M664">
            <v>925799117.36000001</v>
          </cell>
          <cell r="N664">
            <v>224.660823472</v>
          </cell>
          <cell r="O664">
            <v>6</v>
          </cell>
          <cell r="P664">
            <v>100</v>
          </cell>
          <cell r="S664">
            <v>60</v>
          </cell>
          <cell r="T664" t="str">
            <v>Ноты-77</v>
          </cell>
        </row>
        <row r="665">
          <cell r="A665" t="str">
            <v>KZ9CK1409A18</v>
          </cell>
          <cell r="B665" t="str">
            <v>540/n</v>
          </cell>
          <cell r="C665">
            <v>37063</v>
          </cell>
          <cell r="D665">
            <v>37148</v>
          </cell>
          <cell r="E665">
            <v>84</v>
          </cell>
          <cell r="F665">
            <v>98.73</v>
          </cell>
          <cell r="G665">
            <v>98.73</v>
          </cell>
          <cell r="H665">
            <v>5.5741247172422899</v>
          </cell>
          <cell r="I665">
            <v>500000000</v>
          </cell>
          <cell r="J665">
            <v>18930386</v>
          </cell>
          <cell r="K665">
            <v>1867973553.24</v>
          </cell>
          <cell r="L665">
            <v>14330386</v>
          </cell>
          <cell r="M665">
            <v>1414839009.78</v>
          </cell>
          <cell r="N665">
            <v>373.59471064799999</v>
          </cell>
          <cell r="O665">
            <v>9</v>
          </cell>
          <cell r="P665">
            <v>100</v>
          </cell>
          <cell r="S665">
            <v>60</v>
          </cell>
          <cell r="T665" t="str">
            <v>Ноты-84</v>
          </cell>
        </row>
        <row r="666">
          <cell r="A666" t="str">
            <v>KZ52L2706A32</v>
          </cell>
          <cell r="B666" t="str">
            <v>40/24</v>
          </cell>
          <cell r="C666">
            <v>37067</v>
          </cell>
          <cell r="D666">
            <v>37799</v>
          </cell>
          <cell r="E666">
            <v>732</v>
          </cell>
          <cell r="H666">
            <v>7.1</v>
          </cell>
          <cell r="I666">
            <v>350000000</v>
          </cell>
          <cell r="J666">
            <v>926000</v>
          </cell>
          <cell r="K666">
            <v>926000000</v>
          </cell>
          <cell r="L666">
            <v>195000</v>
          </cell>
          <cell r="M666">
            <v>195000000</v>
          </cell>
          <cell r="N666">
            <v>264.57142857142901</v>
          </cell>
          <cell r="O666">
            <v>11</v>
          </cell>
          <cell r="P666">
            <v>1000</v>
          </cell>
          <cell r="S666">
            <v>50</v>
          </cell>
          <cell r="T666" t="str">
            <v>ГКО-24</v>
          </cell>
        </row>
        <row r="667">
          <cell r="A667" t="str">
            <v>KZ7051806A46</v>
          </cell>
          <cell r="B667" t="str">
            <v>1/36VKO1</v>
          </cell>
          <cell r="C667">
            <v>37068</v>
          </cell>
          <cell r="D667">
            <v>38156</v>
          </cell>
          <cell r="E667">
            <v>1095</v>
          </cell>
          <cell r="F667">
            <v>94.806200000000004</v>
          </cell>
          <cell r="G667">
            <v>94.32</v>
          </cell>
          <cell r="H667">
            <v>8.3026999999999997</v>
          </cell>
          <cell r="I667">
            <v>412130000</v>
          </cell>
          <cell r="J667">
            <v>60100</v>
          </cell>
          <cell r="K667">
            <v>5649492.5972602703</v>
          </cell>
          <cell r="L667">
            <v>29635</v>
          </cell>
          <cell r="M667">
            <v>2813140.7575342502</v>
          </cell>
          <cell r="N667">
            <v>200.82271746745701</v>
          </cell>
          <cell r="O667">
            <v>4</v>
          </cell>
          <cell r="P667">
            <v>100</v>
          </cell>
          <cell r="Q667">
            <v>146.5</v>
          </cell>
          <cell r="S667">
            <v>0</v>
          </cell>
          <cell r="T667" t="str">
            <v>VKU036.001</v>
          </cell>
        </row>
        <row r="668">
          <cell r="A668" t="str">
            <v>KZ99K2908A18</v>
          </cell>
          <cell r="B668" t="str">
            <v>541/n</v>
          </cell>
          <cell r="C668">
            <v>37068</v>
          </cell>
          <cell r="D668">
            <v>37132</v>
          </cell>
          <cell r="E668">
            <v>63</v>
          </cell>
          <cell r="F668">
            <v>99.05</v>
          </cell>
          <cell r="G668">
            <v>99.05</v>
          </cell>
          <cell r="H668">
            <v>5.5415334567278203</v>
          </cell>
          <cell r="I668">
            <v>500000000</v>
          </cell>
          <cell r="J668">
            <v>21294325</v>
          </cell>
          <cell r="K668">
            <v>2108164603.25</v>
          </cell>
          <cell r="L668">
            <v>9594325</v>
          </cell>
          <cell r="M668">
            <v>950317891.25</v>
          </cell>
          <cell r="N668">
            <v>421.63292065000002</v>
          </cell>
          <cell r="O668">
            <v>9</v>
          </cell>
          <cell r="P668">
            <v>100</v>
          </cell>
          <cell r="S668">
            <v>60</v>
          </cell>
          <cell r="T668" t="str">
            <v>Ноты-63</v>
          </cell>
        </row>
        <row r="669">
          <cell r="A669" t="str">
            <v>KZ3KL2806A69</v>
          </cell>
          <cell r="B669" t="str">
            <v>2/60i</v>
          </cell>
          <cell r="C669">
            <v>37070</v>
          </cell>
          <cell r="D669">
            <v>38896</v>
          </cell>
          <cell r="E669">
            <v>1826</v>
          </cell>
          <cell r="H669">
            <v>4</v>
          </cell>
          <cell r="I669">
            <v>300000000</v>
          </cell>
          <cell r="J669">
            <v>1325100</v>
          </cell>
          <cell r="K669">
            <v>1325100000</v>
          </cell>
          <cell r="L669">
            <v>300000</v>
          </cell>
          <cell r="M669">
            <v>300000000</v>
          </cell>
          <cell r="N669">
            <v>441.7</v>
          </cell>
          <cell r="O669">
            <v>9</v>
          </cell>
          <cell r="P669">
            <v>1000</v>
          </cell>
          <cell r="S669">
            <v>50</v>
          </cell>
          <cell r="T669" t="str">
            <v>ГИКО-60</v>
          </cell>
        </row>
        <row r="670">
          <cell r="A670" t="str">
            <v>KZ9CK2109A19</v>
          </cell>
          <cell r="B670" t="str">
            <v>542/n</v>
          </cell>
          <cell r="C670">
            <v>37071</v>
          </cell>
          <cell r="D670">
            <v>37155</v>
          </cell>
          <cell r="E670">
            <v>84</v>
          </cell>
          <cell r="F670">
            <v>98.73</v>
          </cell>
          <cell r="G670">
            <v>98.73</v>
          </cell>
          <cell r="H670">
            <v>5.5741247172422899</v>
          </cell>
          <cell r="I670">
            <v>500000000</v>
          </cell>
          <cell r="J670">
            <v>41137699</v>
          </cell>
          <cell r="K670">
            <v>4059404393.4400001</v>
          </cell>
          <cell r="L670">
            <v>26327557</v>
          </cell>
          <cell r="M670">
            <v>2599319702.6100001</v>
          </cell>
          <cell r="N670">
            <v>811.88087868800005</v>
          </cell>
          <cell r="O670">
            <v>11</v>
          </cell>
          <cell r="P670">
            <v>100</v>
          </cell>
          <cell r="S670">
            <v>60</v>
          </cell>
          <cell r="T670" t="str">
            <v>Ноты-84</v>
          </cell>
        </row>
        <row r="671">
          <cell r="A671" t="str">
            <v>KZ54L0407A51</v>
          </cell>
          <cell r="B671" t="str">
            <v>5/48</v>
          </cell>
          <cell r="C671">
            <v>37074</v>
          </cell>
          <cell r="D671">
            <v>38537</v>
          </cell>
          <cell r="E671">
            <v>1461</v>
          </cell>
          <cell r="H671">
            <v>8.57</v>
          </cell>
          <cell r="I671">
            <v>450000000</v>
          </cell>
          <cell r="J671">
            <v>671100</v>
          </cell>
          <cell r="K671">
            <v>671100000</v>
          </cell>
          <cell r="L671">
            <v>75100</v>
          </cell>
          <cell r="M671">
            <v>75100000</v>
          </cell>
          <cell r="N671">
            <v>149.13333333333301</v>
          </cell>
          <cell r="O671">
            <v>9</v>
          </cell>
          <cell r="P671">
            <v>1000</v>
          </cell>
          <cell r="S671">
            <v>50</v>
          </cell>
          <cell r="T671" t="str">
            <v>ГКО-48</v>
          </cell>
        </row>
        <row r="672">
          <cell r="A672" t="str">
            <v>KZ97K2208A17</v>
          </cell>
          <cell r="B672" t="str">
            <v>543/n</v>
          </cell>
          <cell r="C672">
            <v>37075</v>
          </cell>
          <cell r="D672">
            <v>37125</v>
          </cell>
          <cell r="E672">
            <v>49</v>
          </cell>
          <cell r="F672">
            <v>99.29</v>
          </cell>
          <cell r="G672">
            <v>99.29</v>
          </cell>
          <cell r="H672">
            <v>5.3120009208235102</v>
          </cell>
          <cell r="I672">
            <v>500000000</v>
          </cell>
          <cell r="J672">
            <v>32731000</v>
          </cell>
          <cell r="K672">
            <v>3248833890</v>
          </cell>
          <cell r="L672">
            <v>17331000</v>
          </cell>
          <cell r="M672">
            <v>1720794990</v>
          </cell>
          <cell r="N672">
            <v>649.76677800000004</v>
          </cell>
          <cell r="O672">
            <v>10</v>
          </cell>
          <cell r="P672">
            <v>100</v>
          </cell>
          <cell r="S672">
            <v>60</v>
          </cell>
          <cell r="T672" t="str">
            <v>Ноты-49</v>
          </cell>
        </row>
        <row r="673">
          <cell r="A673" t="str">
            <v>KZ9AK1309A11</v>
          </cell>
          <cell r="B673" t="str">
            <v>544/n</v>
          </cell>
          <cell r="C673">
            <v>37076</v>
          </cell>
          <cell r="D673">
            <v>37147</v>
          </cell>
          <cell r="E673">
            <v>70</v>
          </cell>
          <cell r="F673">
            <v>98.95</v>
          </cell>
          <cell r="G673">
            <v>98.95</v>
          </cell>
          <cell r="H673">
            <v>5.5179383527033696</v>
          </cell>
          <cell r="I673">
            <v>500000000</v>
          </cell>
          <cell r="J673">
            <v>9571835</v>
          </cell>
          <cell r="K673">
            <v>947130573.25</v>
          </cell>
          <cell r="L673">
            <v>9321835</v>
          </cell>
          <cell r="M673">
            <v>922395573.25</v>
          </cell>
          <cell r="N673">
            <v>189.42611464999999</v>
          </cell>
          <cell r="O673">
            <v>4</v>
          </cell>
          <cell r="P673">
            <v>100</v>
          </cell>
          <cell r="S673">
            <v>60</v>
          </cell>
          <cell r="T673" t="str">
            <v>Ноты-70</v>
          </cell>
        </row>
        <row r="674">
          <cell r="A674" t="str">
            <v>KZ55L0507A67</v>
          </cell>
          <cell r="B674" t="str">
            <v>3/60</v>
          </cell>
          <cell r="C674">
            <v>37077</v>
          </cell>
          <cell r="D674">
            <v>38903</v>
          </cell>
          <cell r="E674">
            <v>1826</v>
          </cell>
          <cell r="I674">
            <v>450000000</v>
          </cell>
          <cell r="P674">
            <v>1000</v>
          </cell>
          <cell r="S674">
            <v>50</v>
          </cell>
          <cell r="T674" t="str">
            <v>ГКО-60</v>
          </cell>
        </row>
        <row r="675">
          <cell r="A675" t="str">
            <v>KZ9CK2809A12</v>
          </cell>
          <cell r="B675" t="str">
            <v>545/n</v>
          </cell>
          <cell r="C675">
            <v>37078</v>
          </cell>
          <cell r="D675">
            <v>37162</v>
          </cell>
          <cell r="E675">
            <v>84</v>
          </cell>
          <cell r="F675">
            <v>98.73</v>
          </cell>
          <cell r="G675">
            <v>98.73</v>
          </cell>
          <cell r="H675">
            <v>5.5741247172422899</v>
          </cell>
          <cell r="I675">
            <v>500000000</v>
          </cell>
          <cell r="J675">
            <v>10206158</v>
          </cell>
          <cell r="K675">
            <v>1007114979.34</v>
          </cell>
          <cell r="L675">
            <v>6356158</v>
          </cell>
          <cell r="M675">
            <v>627543479.34000003</v>
          </cell>
          <cell r="N675">
            <v>201.42299586799999</v>
          </cell>
          <cell r="O675">
            <v>11</v>
          </cell>
          <cell r="P675">
            <v>100</v>
          </cell>
          <cell r="S675">
            <v>60</v>
          </cell>
          <cell r="T675" t="str">
            <v>Ноты-84</v>
          </cell>
        </row>
        <row r="676">
          <cell r="A676" t="str">
            <v>KZ54L1107A52</v>
          </cell>
          <cell r="B676" t="str">
            <v>6/48</v>
          </cell>
          <cell r="C676">
            <v>37081</v>
          </cell>
          <cell r="D676">
            <v>38544</v>
          </cell>
          <cell r="E676">
            <v>1461</v>
          </cell>
          <cell r="H676">
            <v>8</v>
          </cell>
          <cell r="I676">
            <v>450000000</v>
          </cell>
          <cell r="J676">
            <v>581100</v>
          </cell>
          <cell r="K676">
            <v>581100000</v>
          </cell>
          <cell r="L676">
            <v>100000</v>
          </cell>
          <cell r="M676">
            <v>100000000</v>
          </cell>
          <cell r="N676">
            <v>129.13333333333301</v>
          </cell>
          <cell r="O676">
            <v>8</v>
          </cell>
          <cell r="P676">
            <v>1000</v>
          </cell>
          <cell r="S676">
            <v>50</v>
          </cell>
          <cell r="T676" t="str">
            <v>ГКО-48</v>
          </cell>
        </row>
        <row r="677">
          <cell r="A677" t="str">
            <v>KZ9AK1909A15</v>
          </cell>
          <cell r="B677" t="str">
            <v>546/n</v>
          </cell>
          <cell r="C677">
            <v>37082</v>
          </cell>
          <cell r="D677">
            <v>37153</v>
          </cell>
          <cell r="E677">
            <v>70</v>
          </cell>
          <cell r="F677">
            <v>98.95</v>
          </cell>
          <cell r="G677">
            <v>98.95</v>
          </cell>
          <cell r="H677">
            <v>5.5179383527033696</v>
          </cell>
          <cell r="I677">
            <v>500000000</v>
          </cell>
          <cell r="J677">
            <v>12775417</v>
          </cell>
          <cell r="K677">
            <v>1263453728.8499999</v>
          </cell>
          <cell r="L677">
            <v>8375417</v>
          </cell>
          <cell r="M677">
            <v>828747512.14999998</v>
          </cell>
          <cell r="N677">
            <v>252.69074577000001</v>
          </cell>
          <cell r="O677">
            <v>9</v>
          </cell>
          <cell r="P677">
            <v>100</v>
          </cell>
          <cell r="S677">
            <v>60</v>
          </cell>
          <cell r="T677" t="str">
            <v>Ноты-70</v>
          </cell>
        </row>
        <row r="678">
          <cell r="A678" t="str">
            <v>KZ9CK0510A16</v>
          </cell>
          <cell r="B678" t="str">
            <v>547/n</v>
          </cell>
          <cell r="C678">
            <v>37084</v>
          </cell>
          <cell r="D678">
            <v>37169</v>
          </cell>
          <cell r="E678">
            <v>84</v>
          </cell>
          <cell r="F678" t="str">
            <v>н/д</v>
          </cell>
          <cell r="G678" t="str">
            <v>н/д</v>
          </cell>
          <cell r="H678" t="str">
            <v>н/д</v>
          </cell>
          <cell r="I678">
            <v>500000000</v>
          </cell>
          <cell r="J678" t="str">
            <v>н/д</v>
          </cell>
          <cell r="K678" t="str">
            <v>н/д</v>
          </cell>
          <cell r="L678" t="str">
            <v>н/д</v>
          </cell>
          <cell r="M678" t="str">
            <v>н/д</v>
          </cell>
          <cell r="N678" t="str">
            <v>н/д</v>
          </cell>
          <cell r="O678" t="str">
            <v>н/д</v>
          </cell>
          <cell r="P678">
            <v>100</v>
          </cell>
          <cell r="S678">
            <v>60</v>
          </cell>
          <cell r="T678" t="str">
            <v>Ноты-84</v>
          </cell>
        </row>
        <row r="679">
          <cell r="A679" t="str">
            <v>KZ9BK2809A13</v>
          </cell>
          <cell r="B679" t="str">
            <v>548/n</v>
          </cell>
          <cell r="C679">
            <v>37085</v>
          </cell>
          <cell r="D679">
            <v>37162</v>
          </cell>
          <cell r="E679">
            <v>77</v>
          </cell>
          <cell r="F679">
            <v>98.83</v>
          </cell>
          <cell r="G679">
            <v>98.83</v>
          </cell>
          <cell r="H679">
            <v>5.5963868166640696</v>
          </cell>
          <cell r="I679">
            <v>500000000</v>
          </cell>
          <cell r="J679">
            <v>12148858</v>
          </cell>
          <cell r="K679">
            <v>1200487758.98</v>
          </cell>
          <cell r="L679">
            <v>7434726</v>
          </cell>
          <cell r="M679">
            <v>734773970.58000004</v>
          </cell>
          <cell r="N679">
            <v>240.097551796</v>
          </cell>
          <cell r="O679">
            <v>8</v>
          </cell>
          <cell r="P679">
            <v>100</v>
          </cell>
          <cell r="S679">
            <v>60</v>
          </cell>
          <cell r="T679" t="str">
            <v>Ноты-77</v>
          </cell>
        </row>
        <row r="680">
          <cell r="A680" t="str">
            <v>KZ55L1807A62</v>
          </cell>
          <cell r="B680" t="str">
            <v>4/60</v>
          </cell>
          <cell r="C680">
            <v>37088</v>
          </cell>
          <cell r="D680">
            <v>38916</v>
          </cell>
          <cell r="E680">
            <v>1826</v>
          </cell>
          <cell r="H680">
            <v>8.1999999999999993</v>
          </cell>
          <cell r="I680">
            <v>450000000</v>
          </cell>
          <cell r="J680">
            <v>691100</v>
          </cell>
          <cell r="K680">
            <v>691100000</v>
          </cell>
          <cell r="L680">
            <v>66100</v>
          </cell>
          <cell r="M680">
            <v>66100000</v>
          </cell>
          <cell r="N680">
            <v>153.57777777777801</v>
          </cell>
          <cell r="O680">
            <v>9</v>
          </cell>
          <cell r="P680">
            <v>1000</v>
          </cell>
          <cell r="S680">
            <v>50</v>
          </cell>
          <cell r="T680" t="str">
            <v>ГКО-60</v>
          </cell>
        </row>
        <row r="681">
          <cell r="A681" t="str">
            <v>KZ9BK0310A19</v>
          </cell>
          <cell r="B681" t="str">
            <v>549/n</v>
          </cell>
          <cell r="C681">
            <v>37089</v>
          </cell>
          <cell r="D681">
            <v>37167</v>
          </cell>
          <cell r="E681">
            <v>77</v>
          </cell>
          <cell r="F681">
            <v>98.83</v>
          </cell>
          <cell r="G681">
            <v>98.83</v>
          </cell>
          <cell r="H681">
            <v>5.5963868166640696</v>
          </cell>
          <cell r="I681">
            <v>500000000</v>
          </cell>
          <cell r="J681">
            <v>8606169</v>
          </cell>
          <cell r="K681">
            <v>850159627.11000001</v>
          </cell>
          <cell r="L681">
            <v>5543037</v>
          </cell>
          <cell r="M681">
            <v>547818346.71000004</v>
          </cell>
          <cell r="N681">
            <v>170.031925422</v>
          </cell>
          <cell r="O681">
            <v>8</v>
          </cell>
          <cell r="P681">
            <v>100</v>
          </cell>
          <cell r="S681">
            <v>60</v>
          </cell>
          <cell r="T681" t="str">
            <v>Ноты-77</v>
          </cell>
        </row>
        <row r="682">
          <cell r="A682" t="str">
            <v>KZ9CK1210A17</v>
          </cell>
          <cell r="B682" t="str">
            <v>550/n</v>
          </cell>
          <cell r="C682">
            <v>37091</v>
          </cell>
          <cell r="D682">
            <v>37176</v>
          </cell>
          <cell r="E682">
            <v>84</v>
          </cell>
          <cell r="F682">
            <v>98.73</v>
          </cell>
          <cell r="G682">
            <v>98.73</v>
          </cell>
          <cell r="H682">
            <v>5.5741247172422899</v>
          </cell>
          <cell r="I682">
            <v>500000000</v>
          </cell>
          <cell r="J682">
            <v>3466184</v>
          </cell>
          <cell r="K682">
            <v>342066851.62</v>
          </cell>
          <cell r="L682">
            <v>956050</v>
          </cell>
          <cell r="M682">
            <v>94390816.5</v>
          </cell>
          <cell r="N682">
            <v>68.413370323999999</v>
          </cell>
          <cell r="O682">
            <v>6</v>
          </cell>
          <cell r="P682">
            <v>100</v>
          </cell>
          <cell r="S682">
            <v>60</v>
          </cell>
          <cell r="T682" t="str">
            <v>Ноты-84</v>
          </cell>
        </row>
        <row r="683">
          <cell r="A683" t="str">
            <v>KZ9AK2809A14</v>
          </cell>
          <cell r="B683" t="str">
            <v>551/n</v>
          </cell>
          <cell r="C683">
            <v>37092</v>
          </cell>
          <cell r="D683">
            <v>37162</v>
          </cell>
          <cell r="E683">
            <v>70</v>
          </cell>
          <cell r="F683">
            <v>98.99</v>
          </cell>
          <cell r="G683">
            <v>98.97</v>
          </cell>
          <cell r="H683">
            <v>5.3055864228710199</v>
          </cell>
          <cell r="I683">
            <v>500000000</v>
          </cell>
          <cell r="J683">
            <v>3120727</v>
          </cell>
          <cell r="K683">
            <v>308465351.19</v>
          </cell>
          <cell r="L683">
            <v>420727</v>
          </cell>
          <cell r="M683">
            <v>41647351.189999998</v>
          </cell>
          <cell r="N683">
            <v>61.693070237999997</v>
          </cell>
          <cell r="O683">
            <v>8</v>
          </cell>
          <cell r="P683">
            <v>100</v>
          </cell>
          <cell r="S683">
            <v>60</v>
          </cell>
          <cell r="T683" t="str">
            <v>Ноты-70</v>
          </cell>
        </row>
        <row r="684">
          <cell r="A684" t="str">
            <v>KZ43L2510A14</v>
          </cell>
          <cell r="B684" t="str">
            <v>284/3</v>
          </cell>
          <cell r="C684">
            <v>37095</v>
          </cell>
          <cell r="D684">
            <v>37189</v>
          </cell>
          <cell r="E684">
            <v>94</v>
          </cell>
          <cell r="F684">
            <v>98.81</v>
          </cell>
          <cell r="G684">
            <v>98.81</v>
          </cell>
          <cell r="H684">
            <v>4.8305605941472702</v>
          </cell>
          <cell r="I684">
            <v>100000000</v>
          </cell>
          <cell r="J684">
            <v>8925000</v>
          </cell>
          <cell r="K684">
            <v>881587820</v>
          </cell>
          <cell r="L684">
            <v>1012022</v>
          </cell>
          <cell r="M684">
            <v>99997893.819999993</v>
          </cell>
          <cell r="N684">
            <v>881.58781999999997</v>
          </cell>
          <cell r="O684">
            <v>6</v>
          </cell>
          <cell r="P684">
            <v>100</v>
          </cell>
          <cell r="S684">
            <v>50</v>
          </cell>
          <cell r="T684" t="str">
            <v>ГКО-3</v>
          </cell>
        </row>
        <row r="685">
          <cell r="A685" t="str">
            <v>KZ9BK1010A10</v>
          </cell>
          <cell r="B685" t="str">
            <v>552/n</v>
          </cell>
          <cell r="C685">
            <v>37096</v>
          </cell>
          <cell r="D685">
            <v>37174</v>
          </cell>
          <cell r="E685">
            <v>77</v>
          </cell>
          <cell r="F685">
            <v>98.83</v>
          </cell>
          <cell r="G685">
            <v>98.83</v>
          </cell>
          <cell r="H685">
            <v>5.5963868166640696</v>
          </cell>
          <cell r="I685">
            <v>500000000</v>
          </cell>
          <cell r="J685">
            <v>9164724</v>
          </cell>
          <cell r="K685">
            <v>903743035.75999999</v>
          </cell>
          <cell r="L685">
            <v>1350592</v>
          </cell>
          <cell r="M685">
            <v>133479007.36</v>
          </cell>
          <cell r="N685">
            <v>180.74860715200001</v>
          </cell>
          <cell r="O685">
            <v>9</v>
          </cell>
          <cell r="P685">
            <v>100</v>
          </cell>
          <cell r="S685">
            <v>60</v>
          </cell>
          <cell r="T685" t="str">
            <v>Ноты-77</v>
          </cell>
        </row>
        <row r="686">
          <cell r="A686" t="str">
            <v>KZ9CK1910A10</v>
          </cell>
          <cell r="B686" t="str">
            <v>553/n</v>
          </cell>
          <cell r="C686">
            <v>37098</v>
          </cell>
          <cell r="D686">
            <v>37183</v>
          </cell>
          <cell r="E686">
            <v>84</v>
          </cell>
          <cell r="F686">
            <v>98.73</v>
          </cell>
          <cell r="G686">
            <v>98.73</v>
          </cell>
          <cell r="H686">
            <v>5.5741247172422899</v>
          </cell>
          <cell r="I686">
            <v>500000000</v>
          </cell>
          <cell r="J686">
            <v>6110403</v>
          </cell>
          <cell r="K686">
            <v>601923517.23000002</v>
          </cell>
          <cell r="L686">
            <v>748266</v>
          </cell>
          <cell r="M686">
            <v>73876302.180000007</v>
          </cell>
          <cell r="N686">
            <v>120.384703446</v>
          </cell>
          <cell r="O686">
            <v>9</v>
          </cell>
          <cell r="P686">
            <v>100</v>
          </cell>
          <cell r="S686">
            <v>60</v>
          </cell>
          <cell r="T686" t="str">
            <v>Ноты-84</v>
          </cell>
        </row>
        <row r="687">
          <cell r="A687" t="str">
            <v>KZW1KD775545</v>
          </cell>
          <cell r="B687" t="str">
            <v>554/n</v>
          </cell>
          <cell r="C687">
            <v>37099</v>
          </cell>
          <cell r="D687">
            <v>37176</v>
          </cell>
          <cell r="E687">
            <v>77</v>
          </cell>
          <cell r="F687">
            <v>98.83</v>
          </cell>
          <cell r="G687">
            <v>98.83</v>
          </cell>
          <cell r="H687">
            <v>5.5963868166640696</v>
          </cell>
          <cell r="I687">
            <v>500000000</v>
          </cell>
          <cell r="J687">
            <v>9878592</v>
          </cell>
          <cell r="K687">
            <v>975216707.36000001</v>
          </cell>
          <cell r="L687">
            <v>2278592</v>
          </cell>
          <cell r="M687">
            <v>225193247.36000001</v>
          </cell>
          <cell r="N687">
            <v>195.04334147200001</v>
          </cell>
          <cell r="O687">
            <v>7</v>
          </cell>
          <cell r="P687">
            <v>100</v>
          </cell>
          <cell r="S687">
            <v>60</v>
          </cell>
          <cell r="T687" t="str">
            <v>Ноты-77</v>
          </cell>
        </row>
        <row r="688">
          <cell r="A688" t="str">
            <v>KZ3KL3007A64</v>
          </cell>
          <cell r="B688" t="str">
            <v>3/60i</v>
          </cell>
          <cell r="C688">
            <v>37102</v>
          </cell>
          <cell r="D688">
            <v>38928</v>
          </cell>
          <cell r="E688">
            <v>1826</v>
          </cell>
          <cell r="H688">
            <v>4</v>
          </cell>
          <cell r="I688">
            <v>400000000</v>
          </cell>
          <cell r="J688">
            <v>980100</v>
          </cell>
          <cell r="K688">
            <v>980100000</v>
          </cell>
          <cell r="L688">
            <v>220000</v>
          </cell>
          <cell r="M688">
            <v>220000000</v>
          </cell>
          <cell r="N688">
            <v>245.02500000000001</v>
          </cell>
          <cell r="O688">
            <v>10</v>
          </cell>
          <cell r="P688">
            <v>1000</v>
          </cell>
          <cell r="S688">
            <v>50</v>
          </cell>
          <cell r="T688" t="str">
            <v>ГИКО-60</v>
          </cell>
        </row>
        <row r="689">
          <cell r="A689" t="str">
            <v>KZ7051806A46</v>
          </cell>
          <cell r="B689" t="str">
            <v>1/36VKO2</v>
          </cell>
          <cell r="C689">
            <v>37103</v>
          </cell>
          <cell r="D689">
            <v>38156</v>
          </cell>
          <cell r="E689">
            <v>1053</v>
          </cell>
          <cell r="I689">
            <v>500000000</v>
          </cell>
          <cell r="J689">
            <v>0</v>
          </cell>
          <cell r="K689">
            <v>0</v>
          </cell>
          <cell r="O689">
            <v>0</v>
          </cell>
          <cell r="P689">
            <v>100</v>
          </cell>
          <cell r="S689">
            <v>0</v>
          </cell>
          <cell r="T689" t="str">
            <v>VKU036.001</v>
          </cell>
        </row>
        <row r="690">
          <cell r="A690" t="str">
            <v>KZW1KD775552</v>
          </cell>
          <cell r="B690" t="str">
            <v>555/n</v>
          </cell>
          <cell r="C690">
            <v>37103</v>
          </cell>
          <cell r="D690">
            <v>37181</v>
          </cell>
          <cell r="E690">
            <v>77</v>
          </cell>
          <cell r="F690">
            <v>98.83</v>
          </cell>
          <cell r="G690">
            <v>98.83</v>
          </cell>
          <cell r="H690">
            <v>5.5963868166640696</v>
          </cell>
          <cell r="I690">
            <v>500000000</v>
          </cell>
          <cell r="J690">
            <v>15338497</v>
          </cell>
          <cell r="K690">
            <v>1515154220.1099999</v>
          </cell>
          <cell r="L690">
            <v>8738497</v>
          </cell>
          <cell r="M690">
            <v>863625658.50999999</v>
          </cell>
          <cell r="N690">
            <v>303.030844022</v>
          </cell>
          <cell r="O690">
            <v>10</v>
          </cell>
          <cell r="P690">
            <v>100</v>
          </cell>
          <cell r="S690">
            <v>60</v>
          </cell>
          <cell r="T690" t="str">
            <v>Ноты-77</v>
          </cell>
        </row>
        <row r="691">
          <cell r="A691" t="str">
            <v>KZW1KD845561</v>
          </cell>
          <cell r="B691" t="str">
            <v>556/n</v>
          </cell>
          <cell r="C691">
            <v>37105</v>
          </cell>
          <cell r="D691">
            <v>37190</v>
          </cell>
          <cell r="E691">
            <v>84</v>
          </cell>
          <cell r="F691">
            <v>98.73</v>
          </cell>
          <cell r="G691">
            <v>98.73</v>
          </cell>
          <cell r="H691">
            <v>5.5741247172422899</v>
          </cell>
          <cell r="I691">
            <v>500000000</v>
          </cell>
          <cell r="J691">
            <v>10289887</v>
          </cell>
          <cell r="K691">
            <v>1015557464.79</v>
          </cell>
          <cell r="L691">
            <v>6311754</v>
          </cell>
          <cell r="M691">
            <v>623159472.41999996</v>
          </cell>
          <cell r="N691">
            <v>203.11149295800001</v>
          </cell>
          <cell r="O691">
            <v>12</v>
          </cell>
          <cell r="P691">
            <v>100</v>
          </cell>
          <cell r="S691">
            <v>60</v>
          </cell>
          <cell r="T691" t="str">
            <v>Ноты-84</v>
          </cell>
        </row>
        <row r="692">
          <cell r="A692" t="str">
            <v>KZW1KD705575</v>
          </cell>
          <cell r="B692" t="str">
            <v>557/n</v>
          </cell>
          <cell r="C692">
            <v>37106</v>
          </cell>
          <cell r="D692">
            <v>37176</v>
          </cell>
          <cell r="E692">
            <v>70</v>
          </cell>
          <cell r="F692">
            <v>98.99</v>
          </cell>
          <cell r="G692">
            <v>98.99</v>
          </cell>
          <cell r="H692">
            <v>5.3055864228710199</v>
          </cell>
          <cell r="I692">
            <v>500000000</v>
          </cell>
          <cell r="J692">
            <v>10110122</v>
          </cell>
          <cell r="K692">
            <v>1000548353.6</v>
          </cell>
          <cell r="L692">
            <v>7130000</v>
          </cell>
          <cell r="M692">
            <v>705798700</v>
          </cell>
          <cell r="N692">
            <v>200.10967072</v>
          </cell>
          <cell r="O692">
            <v>7</v>
          </cell>
          <cell r="P692">
            <v>100</v>
          </cell>
          <cell r="S692">
            <v>60</v>
          </cell>
          <cell r="T692" t="str">
            <v>Ноты-70</v>
          </cell>
        </row>
        <row r="693">
          <cell r="A693" t="str">
            <v>KZW1KD775586</v>
          </cell>
          <cell r="B693" t="str">
            <v>558/n</v>
          </cell>
          <cell r="C693">
            <v>37109</v>
          </cell>
          <cell r="D693">
            <v>37187</v>
          </cell>
          <cell r="E693">
            <v>77</v>
          </cell>
          <cell r="F693">
            <v>98.83</v>
          </cell>
          <cell r="G693">
            <v>98.83</v>
          </cell>
          <cell r="H693">
            <v>5.5963868166640696</v>
          </cell>
          <cell r="I693">
            <v>500000000</v>
          </cell>
          <cell r="J693">
            <v>4619856</v>
          </cell>
          <cell r="K693">
            <v>455713198.48000002</v>
          </cell>
          <cell r="L693">
            <v>2119856</v>
          </cell>
          <cell r="M693">
            <v>209505368.47999999</v>
          </cell>
          <cell r="N693">
            <v>91.142639696000003</v>
          </cell>
          <cell r="O693">
            <v>6</v>
          </cell>
          <cell r="P693">
            <v>100</v>
          </cell>
          <cell r="S693">
            <v>60</v>
          </cell>
          <cell r="T693" t="str">
            <v>Ноты-77</v>
          </cell>
        </row>
        <row r="694">
          <cell r="A694" t="str">
            <v>KZ7051806A46</v>
          </cell>
          <cell r="B694" t="str">
            <v>1/36VKO3</v>
          </cell>
          <cell r="C694">
            <v>37110</v>
          </cell>
          <cell r="D694">
            <v>38156</v>
          </cell>
          <cell r="E694">
            <v>1046</v>
          </cell>
          <cell r="F694">
            <v>92.858999999999995</v>
          </cell>
          <cell r="G694">
            <v>92.82</v>
          </cell>
          <cell r="H694">
            <v>9.1856000000000009</v>
          </cell>
          <cell r="I694">
            <v>500000000</v>
          </cell>
          <cell r="J694">
            <v>42800</v>
          </cell>
          <cell r="K694">
            <v>4005540.0965753398</v>
          </cell>
          <cell r="L694">
            <v>36000</v>
          </cell>
          <cell r="M694">
            <v>3373364.7232876699</v>
          </cell>
          <cell r="N694">
            <v>117.802934240281</v>
          </cell>
          <cell r="O694">
            <v>4</v>
          </cell>
          <cell r="P694">
            <v>100</v>
          </cell>
          <cell r="Q694">
            <v>147.05000000000001</v>
          </cell>
          <cell r="S694">
            <v>0</v>
          </cell>
          <cell r="T694" t="str">
            <v>VKU036.001</v>
          </cell>
        </row>
        <row r="695">
          <cell r="A695" t="str">
            <v>KZK2KY040071</v>
          </cell>
          <cell r="B695" t="str">
            <v>7/48</v>
          </cell>
          <cell r="C695">
            <v>37110</v>
          </cell>
          <cell r="D695">
            <v>38572</v>
          </cell>
          <cell r="E695">
            <v>1461</v>
          </cell>
          <cell r="H695">
            <v>7.98</v>
          </cell>
          <cell r="I695">
            <v>300000000</v>
          </cell>
          <cell r="J695">
            <v>900000</v>
          </cell>
          <cell r="K695">
            <v>900000000</v>
          </cell>
          <cell r="L695">
            <v>300000</v>
          </cell>
          <cell r="M695">
            <v>300000000</v>
          </cell>
          <cell r="N695">
            <v>300</v>
          </cell>
          <cell r="O695">
            <v>12</v>
          </cell>
          <cell r="P695">
            <v>1000</v>
          </cell>
          <cell r="S695">
            <v>50</v>
          </cell>
          <cell r="T695" t="str">
            <v>ГКО-48</v>
          </cell>
        </row>
        <row r="696">
          <cell r="A696" t="str">
            <v>KZW1KD845595</v>
          </cell>
          <cell r="B696" t="str">
            <v>559/n</v>
          </cell>
          <cell r="C696">
            <v>37111</v>
          </cell>
          <cell r="D696">
            <v>37196</v>
          </cell>
          <cell r="E696">
            <v>84</v>
          </cell>
          <cell r="F696">
            <v>98.73</v>
          </cell>
          <cell r="G696">
            <v>98.73</v>
          </cell>
          <cell r="H696">
            <v>5.5741247172422899</v>
          </cell>
          <cell r="I696">
            <v>500000000</v>
          </cell>
          <cell r="J696">
            <v>9159697</v>
          </cell>
          <cell r="K696">
            <v>903056004.80999994</v>
          </cell>
          <cell r="L696">
            <v>3791697</v>
          </cell>
          <cell r="M696">
            <v>374354244.81</v>
          </cell>
          <cell r="N696">
            <v>180.611200962</v>
          </cell>
          <cell r="O696">
            <v>9</v>
          </cell>
          <cell r="P696">
            <v>100</v>
          </cell>
          <cell r="S696">
            <v>60</v>
          </cell>
          <cell r="T696" t="str">
            <v>Ноты-84</v>
          </cell>
        </row>
        <row r="697">
          <cell r="A697" t="str">
            <v>KZK2KY050054</v>
          </cell>
          <cell r="B697" t="str">
            <v>5/60</v>
          </cell>
          <cell r="C697">
            <v>37112</v>
          </cell>
          <cell r="D697">
            <v>38938</v>
          </cell>
          <cell r="E697">
            <v>1826</v>
          </cell>
          <cell r="H697">
            <v>8</v>
          </cell>
          <cell r="I697">
            <v>300000000</v>
          </cell>
          <cell r="J697">
            <v>654821</v>
          </cell>
          <cell r="K697">
            <v>654821000</v>
          </cell>
          <cell r="L697">
            <v>204281</v>
          </cell>
          <cell r="M697">
            <v>204281000</v>
          </cell>
          <cell r="N697">
            <v>218.273666666667</v>
          </cell>
          <cell r="O697">
            <v>7</v>
          </cell>
          <cell r="P697">
            <v>1000</v>
          </cell>
          <cell r="S697">
            <v>50</v>
          </cell>
          <cell r="T697" t="str">
            <v>ГКО-60</v>
          </cell>
        </row>
        <row r="698">
          <cell r="A698" t="str">
            <v>KZW1KD845603</v>
          </cell>
          <cell r="B698" t="str">
            <v>560/n</v>
          </cell>
          <cell r="C698">
            <v>37113</v>
          </cell>
          <cell r="D698">
            <v>37197</v>
          </cell>
          <cell r="E698">
            <v>84</v>
          </cell>
          <cell r="F698">
            <v>98.73</v>
          </cell>
          <cell r="G698">
            <v>98.73</v>
          </cell>
          <cell r="H698">
            <v>5.5741247172422899</v>
          </cell>
          <cell r="I698">
            <v>500000000</v>
          </cell>
          <cell r="J698">
            <v>9384803</v>
          </cell>
          <cell r="K698">
            <v>924528986.28999996</v>
          </cell>
          <cell r="L698">
            <v>3523664</v>
          </cell>
          <cell r="M698">
            <v>347891346.72000003</v>
          </cell>
          <cell r="N698">
            <v>184.90579725800001</v>
          </cell>
          <cell r="O698">
            <v>12</v>
          </cell>
          <cell r="P698">
            <v>100</v>
          </cell>
          <cell r="S698">
            <v>60</v>
          </cell>
          <cell r="T698" t="str">
            <v>Ноты-84</v>
          </cell>
        </row>
        <row r="699">
          <cell r="A699" t="str">
            <v>KZK2KY040089</v>
          </cell>
          <cell r="B699" t="str">
            <v>8/48</v>
          </cell>
          <cell r="C699">
            <v>37116</v>
          </cell>
          <cell r="D699">
            <v>38579</v>
          </cell>
          <cell r="E699">
            <v>1461</v>
          </cell>
          <cell r="H699">
            <v>7.85</v>
          </cell>
          <cell r="I699">
            <v>300000000</v>
          </cell>
          <cell r="J699">
            <v>450100</v>
          </cell>
          <cell r="K699">
            <v>450100000</v>
          </cell>
          <cell r="L699">
            <v>170100</v>
          </cell>
          <cell r="M699">
            <v>170100000</v>
          </cell>
          <cell r="N699">
            <v>150.03333333333299</v>
          </cell>
          <cell r="O699">
            <v>9</v>
          </cell>
          <cell r="P699">
            <v>1000</v>
          </cell>
          <cell r="S699">
            <v>50</v>
          </cell>
          <cell r="T699" t="str">
            <v>ГКО-48</v>
          </cell>
        </row>
        <row r="700">
          <cell r="A700" t="str">
            <v>KZ7051806A46</v>
          </cell>
          <cell r="B700" t="str">
            <v>1/36VKO4</v>
          </cell>
          <cell r="C700">
            <v>37117</v>
          </cell>
          <cell r="D700">
            <v>38156</v>
          </cell>
          <cell r="E700">
            <v>1039</v>
          </cell>
          <cell r="I700">
            <v>3946717.45</v>
          </cell>
          <cell r="J700">
            <v>5300</v>
          </cell>
          <cell r="K700">
            <v>492986.84931506898</v>
          </cell>
          <cell r="N700">
            <v>1837.43494305629</v>
          </cell>
          <cell r="O700">
            <v>2</v>
          </cell>
          <cell r="P700">
            <v>100</v>
          </cell>
          <cell r="S700">
            <v>0</v>
          </cell>
          <cell r="T700" t="str">
            <v>VKU036.001</v>
          </cell>
        </row>
        <row r="701">
          <cell r="A701" t="str">
            <v>KZW1KD845611</v>
          </cell>
          <cell r="B701" t="str">
            <v>561/n</v>
          </cell>
          <cell r="C701">
            <v>37118</v>
          </cell>
          <cell r="D701">
            <v>37203</v>
          </cell>
          <cell r="E701">
            <v>84</v>
          </cell>
          <cell r="F701">
            <v>98.73</v>
          </cell>
          <cell r="G701">
            <v>98.73</v>
          </cell>
          <cell r="H701">
            <v>5.5741247172422899</v>
          </cell>
          <cell r="I701">
            <v>500000000</v>
          </cell>
          <cell r="J701">
            <v>6509265</v>
          </cell>
          <cell r="K701">
            <v>641175203.45000005</v>
          </cell>
          <cell r="L701">
            <v>2658265</v>
          </cell>
          <cell r="M701">
            <v>262450503.44999999</v>
          </cell>
          <cell r="N701">
            <v>128.23504069000001</v>
          </cell>
          <cell r="O701">
            <v>13</v>
          </cell>
          <cell r="P701">
            <v>100</v>
          </cell>
          <cell r="S701">
            <v>60</v>
          </cell>
          <cell r="T701" t="str">
            <v>Ноты-84</v>
          </cell>
        </row>
        <row r="702">
          <cell r="A702" t="str">
            <v>KZK2KY050062</v>
          </cell>
          <cell r="B702" t="str">
            <v>6/60</v>
          </cell>
          <cell r="C702">
            <v>37119</v>
          </cell>
          <cell r="D702">
            <v>38945</v>
          </cell>
          <cell r="E702">
            <v>1826</v>
          </cell>
          <cell r="H702">
            <v>8</v>
          </cell>
          <cell r="I702">
            <v>300000000</v>
          </cell>
          <cell r="J702">
            <v>173855</v>
          </cell>
          <cell r="K702">
            <v>173855000</v>
          </cell>
          <cell r="L702">
            <v>33855</v>
          </cell>
          <cell r="M702">
            <v>33855000</v>
          </cell>
          <cell r="N702">
            <v>57.951666666666704</v>
          </cell>
          <cell r="O702">
            <v>5</v>
          </cell>
          <cell r="P702">
            <v>1000</v>
          </cell>
          <cell r="S702">
            <v>50</v>
          </cell>
          <cell r="T702" t="str">
            <v>ГКО-60</v>
          </cell>
        </row>
        <row r="703">
          <cell r="A703" t="str">
            <v>KZW1KD775628</v>
          </cell>
          <cell r="B703" t="str">
            <v>562/n</v>
          </cell>
          <cell r="C703">
            <v>37120</v>
          </cell>
          <cell r="D703">
            <v>37197</v>
          </cell>
          <cell r="E703">
            <v>77</v>
          </cell>
          <cell r="F703">
            <v>98.83</v>
          </cell>
          <cell r="G703">
            <v>98.83</v>
          </cell>
          <cell r="H703">
            <v>5.5963868166640696</v>
          </cell>
          <cell r="I703">
            <v>500000000</v>
          </cell>
          <cell r="J703">
            <v>2585724</v>
          </cell>
          <cell r="K703">
            <v>255158985.75999999</v>
          </cell>
          <cell r="L703">
            <v>725592</v>
          </cell>
          <cell r="M703">
            <v>71710257.359999999</v>
          </cell>
          <cell r="N703">
            <v>51.031797152000003</v>
          </cell>
          <cell r="O703">
            <v>7</v>
          </cell>
          <cell r="P703">
            <v>100</v>
          </cell>
          <cell r="S703">
            <v>60</v>
          </cell>
          <cell r="T703" t="str">
            <v>Ноты-70</v>
          </cell>
        </row>
        <row r="704">
          <cell r="A704" t="str">
            <v>KZK2KY020412</v>
          </cell>
          <cell r="B704" t="str">
            <v>41/24</v>
          </cell>
          <cell r="C704">
            <v>37123</v>
          </cell>
          <cell r="D704">
            <v>37856</v>
          </cell>
          <cell r="E704">
            <v>733</v>
          </cell>
          <cell r="H704">
            <v>7.1</v>
          </cell>
          <cell r="I704">
            <v>300000000</v>
          </cell>
          <cell r="J704">
            <v>1045100</v>
          </cell>
          <cell r="K704">
            <v>1045100000</v>
          </cell>
          <cell r="L704">
            <v>240100</v>
          </cell>
          <cell r="M704">
            <v>240100000</v>
          </cell>
          <cell r="N704">
            <v>348.36666666666702</v>
          </cell>
          <cell r="O704">
            <v>13</v>
          </cell>
          <cell r="P704">
            <v>1000</v>
          </cell>
          <cell r="S704">
            <v>50</v>
          </cell>
          <cell r="T704" t="str">
            <v>ГКО-24</v>
          </cell>
        </row>
        <row r="705">
          <cell r="A705" t="str">
            <v>KZ7051806A46</v>
          </cell>
          <cell r="B705" t="str">
            <v>1/36VKO5</v>
          </cell>
          <cell r="C705">
            <v>37124</v>
          </cell>
          <cell r="D705">
            <v>38156</v>
          </cell>
          <cell r="E705">
            <v>1032</v>
          </cell>
          <cell r="F705">
            <v>92.9</v>
          </cell>
          <cell r="G705">
            <v>92.9</v>
          </cell>
          <cell r="H705">
            <v>9.2029999999999994</v>
          </cell>
          <cell r="I705">
            <v>3946717.45</v>
          </cell>
          <cell r="J705">
            <v>270</v>
          </cell>
          <cell r="K705">
            <v>25376.597260274</v>
          </cell>
          <cell r="L705">
            <v>270</v>
          </cell>
          <cell r="M705">
            <v>25376.597260274</v>
          </cell>
          <cell r="N705">
            <v>94.614482393446096</v>
          </cell>
          <cell r="O705">
            <v>1</v>
          </cell>
          <cell r="P705">
            <v>100</v>
          </cell>
          <cell r="Q705">
            <v>147.15</v>
          </cell>
          <cell r="S705">
            <v>0</v>
          </cell>
          <cell r="T705" t="str">
            <v>VKU036.001</v>
          </cell>
        </row>
        <row r="706">
          <cell r="A706" t="str">
            <v>KZW1KD495631</v>
          </cell>
          <cell r="B706" t="str">
            <v>563/n</v>
          </cell>
          <cell r="C706">
            <v>37124</v>
          </cell>
          <cell r="D706">
            <v>37174</v>
          </cell>
          <cell r="E706">
            <v>49</v>
          </cell>
          <cell r="F706">
            <v>99.29</v>
          </cell>
          <cell r="G706">
            <v>99.29</v>
          </cell>
          <cell r="H706">
            <v>5.3120009208235102</v>
          </cell>
          <cell r="I706">
            <v>500000000</v>
          </cell>
          <cell r="J706">
            <v>3018936</v>
          </cell>
          <cell r="K706">
            <v>299700048.16000003</v>
          </cell>
          <cell r="L706">
            <v>2018936</v>
          </cell>
          <cell r="M706">
            <v>200460155.44</v>
          </cell>
          <cell r="N706">
            <v>59.940009631999999</v>
          </cell>
          <cell r="O706">
            <v>5</v>
          </cell>
          <cell r="P706">
            <v>100</v>
          </cell>
          <cell r="S706">
            <v>60</v>
          </cell>
          <cell r="T706" t="str">
            <v>Ноты-49</v>
          </cell>
        </row>
        <row r="707">
          <cell r="A707" t="str">
            <v>KZW1KD565649</v>
          </cell>
          <cell r="B707" t="str">
            <v>564/n</v>
          </cell>
          <cell r="C707">
            <v>37126</v>
          </cell>
          <cell r="D707">
            <v>37183</v>
          </cell>
          <cell r="E707">
            <v>56</v>
          </cell>
          <cell r="F707">
            <v>99.18</v>
          </cell>
          <cell r="G707">
            <v>99.18</v>
          </cell>
          <cell r="H707">
            <v>5.3740673522887201</v>
          </cell>
          <cell r="I707">
            <v>500000000</v>
          </cell>
          <cell r="J707">
            <v>4245215</v>
          </cell>
          <cell r="K707">
            <v>420848687.69999999</v>
          </cell>
          <cell r="L707">
            <v>2135215</v>
          </cell>
          <cell r="M707">
            <v>211770623.69999999</v>
          </cell>
          <cell r="N707">
            <v>84.16973754</v>
          </cell>
          <cell r="O707">
            <v>8</v>
          </cell>
          <cell r="P707">
            <v>100</v>
          </cell>
          <cell r="S707">
            <v>60</v>
          </cell>
          <cell r="T707" t="str">
            <v>Ноты-56</v>
          </cell>
        </row>
        <row r="708">
          <cell r="A708" t="str">
            <v>KZK1KM032858</v>
          </cell>
          <cell r="B708" t="str">
            <v>285/3</v>
          </cell>
          <cell r="C708">
            <v>37130</v>
          </cell>
          <cell r="D708">
            <v>37222</v>
          </cell>
          <cell r="E708">
            <v>94</v>
          </cell>
          <cell r="F708">
            <v>98.84</v>
          </cell>
          <cell r="G708">
            <v>98.84</v>
          </cell>
          <cell r="H708">
            <v>4.7073525422371896</v>
          </cell>
          <cell r="I708">
            <v>100000000</v>
          </cell>
          <cell r="J708">
            <v>16990100</v>
          </cell>
          <cell r="K708">
            <v>1653311783</v>
          </cell>
          <cell r="L708">
            <v>1005868</v>
          </cell>
          <cell r="M708">
            <v>99419993.120000005</v>
          </cell>
          <cell r="N708">
            <v>1653.3117830000001</v>
          </cell>
          <cell r="O708">
            <v>8</v>
          </cell>
          <cell r="P708">
            <v>100</v>
          </cell>
          <cell r="S708">
            <v>50</v>
          </cell>
          <cell r="T708" t="str">
            <v>ГКО-3</v>
          </cell>
        </row>
        <row r="709">
          <cell r="A709" t="str">
            <v>KZK4KY070019</v>
          </cell>
          <cell r="B709" t="str">
            <v>1/84i</v>
          </cell>
          <cell r="C709">
            <v>37131</v>
          </cell>
          <cell r="D709">
            <v>39687</v>
          </cell>
          <cell r="E709">
            <v>2555</v>
          </cell>
          <cell r="H709">
            <v>4.0999999999999996</v>
          </cell>
          <cell r="I709">
            <v>300000000</v>
          </cell>
          <cell r="J709">
            <v>1304599</v>
          </cell>
          <cell r="K709">
            <v>1304599000</v>
          </cell>
          <cell r="L709">
            <v>214599</v>
          </cell>
          <cell r="M709">
            <v>214599000</v>
          </cell>
          <cell r="N709">
            <v>434.86633333333299</v>
          </cell>
          <cell r="O709">
            <v>4</v>
          </cell>
          <cell r="P709">
            <v>1000</v>
          </cell>
          <cell r="S709">
            <v>50</v>
          </cell>
          <cell r="T709" t="str">
            <v>ГИКО-84</v>
          </cell>
        </row>
        <row r="710">
          <cell r="A710" t="str">
            <v>KZW1KD425653</v>
          </cell>
          <cell r="B710" t="str">
            <v>565/n</v>
          </cell>
          <cell r="C710">
            <v>37132</v>
          </cell>
          <cell r="D710">
            <v>37174</v>
          </cell>
          <cell r="E710">
            <v>42</v>
          </cell>
          <cell r="F710">
            <v>99.4</v>
          </cell>
          <cell r="G710">
            <v>99.4</v>
          </cell>
          <cell r="H710">
            <v>5.2313883299798301</v>
          </cell>
          <cell r="I710">
            <v>500000000</v>
          </cell>
          <cell r="J710">
            <v>5021305</v>
          </cell>
          <cell r="K710">
            <v>497698063.60000002</v>
          </cell>
          <cell r="L710">
            <v>2111305</v>
          </cell>
          <cell r="M710">
            <v>209863717</v>
          </cell>
          <cell r="N710">
            <v>99.539612719999994</v>
          </cell>
          <cell r="O710">
            <v>9</v>
          </cell>
          <cell r="P710">
            <v>100</v>
          </cell>
          <cell r="S710">
            <v>60</v>
          </cell>
          <cell r="T710" t="str">
            <v>Ноты-42</v>
          </cell>
        </row>
        <row r="711">
          <cell r="A711" t="str">
            <v>KZW1KD615667</v>
          </cell>
          <cell r="B711" t="str">
            <v>566/n</v>
          </cell>
          <cell r="C711">
            <v>37136</v>
          </cell>
          <cell r="D711">
            <v>37197</v>
          </cell>
          <cell r="E711">
            <v>61</v>
          </cell>
          <cell r="F711">
            <v>99.11</v>
          </cell>
          <cell r="G711">
            <v>99.11</v>
          </cell>
          <cell r="H711">
            <v>5.3585104148230798</v>
          </cell>
          <cell r="I711">
            <v>500000000</v>
          </cell>
          <cell r="J711">
            <v>10625175</v>
          </cell>
          <cell r="K711">
            <v>1052861094.25</v>
          </cell>
          <cell r="L711">
            <v>9125175</v>
          </cell>
          <cell r="M711">
            <v>904396094.25</v>
          </cell>
          <cell r="N711">
            <v>210.57221885000001</v>
          </cell>
          <cell r="O711">
            <v>6</v>
          </cell>
          <cell r="P711">
            <v>100</v>
          </cell>
          <cell r="S711">
            <v>60</v>
          </cell>
          <cell r="T711" t="str">
            <v>Ноты-61</v>
          </cell>
        </row>
        <row r="712">
          <cell r="A712" t="str">
            <v>KZK2KY040097</v>
          </cell>
          <cell r="B712" t="str">
            <v>9/48</v>
          </cell>
          <cell r="C712">
            <v>37137</v>
          </cell>
          <cell r="D712">
            <v>38598</v>
          </cell>
          <cell r="E712">
            <v>1460</v>
          </cell>
          <cell r="H712">
            <v>8</v>
          </cell>
          <cell r="I712">
            <v>400000000</v>
          </cell>
          <cell r="J712">
            <v>1455500</v>
          </cell>
          <cell r="K712">
            <v>1455500000</v>
          </cell>
          <cell r="L712">
            <v>230500</v>
          </cell>
          <cell r="M712">
            <v>230500000</v>
          </cell>
          <cell r="N712">
            <v>363.875</v>
          </cell>
          <cell r="O712">
            <v>10</v>
          </cell>
          <cell r="P712">
            <v>1000</v>
          </cell>
          <cell r="S712">
            <v>50</v>
          </cell>
          <cell r="T712" t="str">
            <v>ГКО-48</v>
          </cell>
        </row>
        <row r="713">
          <cell r="A713" t="str">
            <v>KZK1KM061659</v>
          </cell>
          <cell r="B713" t="str">
            <v>165/6</v>
          </cell>
          <cell r="C713">
            <v>37138</v>
          </cell>
          <cell r="D713">
            <v>37321</v>
          </cell>
          <cell r="E713">
            <v>182</v>
          </cell>
          <cell r="F713">
            <v>97.32</v>
          </cell>
          <cell r="G713">
            <v>97.32</v>
          </cell>
          <cell r="H713">
            <v>5.5227345609589902</v>
          </cell>
          <cell r="I713">
            <v>400000000</v>
          </cell>
          <cell r="J713">
            <v>8040000</v>
          </cell>
          <cell r="K713">
            <v>776572600</v>
          </cell>
          <cell r="L713">
            <v>5040000</v>
          </cell>
          <cell r="M713">
            <v>490492800</v>
          </cell>
          <cell r="N713">
            <v>194.14314999999999</v>
          </cell>
          <cell r="O713">
            <v>8</v>
          </cell>
          <cell r="P713">
            <v>100</v>
          </cell>
          <cell r="S713">
            <v>50</v>
          </cell>
          <cell r="T713" t="str">
            <v>ГКО-6</v>
          </cell>
        </row>
        <row r="714">
          <cell r="A714" t="str">
            <v>KZW1KD635673</v>
          </cell>
          <cell r="B714" t="str">
            <v>567/n</v>
          </cell>
          <cell r="C714">
            <v>37139</v>
          </cell>
          <cell r="D714">
            <v>37203</v>
          </cell>
          <cell r="E714">
            <v>63</v>
          </cell>
          <cell r="F714">
            <v>99.07</v>
          </cell>
          <cell r="G714">
            <v>99.07</v>
          </cell>
          <cell r="H714">
            <v>5.4237744355843098</v>
          </cell>
          <cell r="I714">
            <v>500000000</v>
          </cell>
          <cell r="J714">
            <v>10832100</v>
          </cell>
          <cell r="K714">
            <v>1072948447</v>
          </cell>
          <cell r="L714">
            <v>9830100</v>
          </cell>
          <cell r="M714">
            <v>973868007</v>
          </cell>
          <cell r="N714">
            <v>214.5896894</v>
          </cell>
          <cell r="O714">
            <v>7</v>
          </cell>
          <cell r="P714">
            <v>100</v>
          </cell>
          <cell r="S714">
            <v>60</v>
          </cell>
          <cell r="T714" t="str">
            <v>Ноты-63</v>
          </cell>
        </row>
        <row r="715">
          <cell r="B715" t="str">
            <v>42/24</v>
          </cell>
          <cell r="C715">
            <v>37140</v>
          </cell>
          <cell r="D715">
            <v>37871</v>
          </cell>
          <cell r="E715">
            <v>730</v>
          </cell>
          <cell r="F715" t="str">
            <v>н/д</v>
          </cell>
          <cell r="G715" t="str">
            <v>н/д</v>
          </cell>
          <cell r="H715" t="str">
            <v>н/д</v>
          </cell>
          <cell r="I715">
            <v>400000000</v>
          </cell>
          <cell r="J715" t="str">
            <v>н/д</v>
          </cell>
          <cell r="K715" t="str">
            <v>н/д</v>
          </cell>
          <cell r="L715" t="str">
            <v>н/д</v>
          </cell>
          <cell r="M715" t="str">
            <v>н/д</v>
          </cell>
          <cell r="N715" t="str">
            <v>н/д</v>
          </cell>
          <cell r="O715" t="str">
            <v>н/д</v>
          </cell>
          <cell r="P715">
            <v>1000</v>
          </cell>
          <cell r="S715">
            <v>50</v>
          </cell>
          <cell r="T715" t="str">
            <v>ГКО-24</v>
          </cell>
        </row>
        <row r="716">
          <cell r="B716" t="str">
            <v>568/n</v>
          </cell>
          <cell r="C716">
            <v>37141</v>
          </cell>
          <cell r="D716">
            <v>37218</v>
          </cell>
          <cell r="E716">
            <v>77</v>
          </cell>
          <cell r="F716" t="str">
            <v>н/д</v>
          </cell>
          <cell r="G716" t="str">
            <v>н/д</v>
          </cell>
          <cell r="H716" t="str">
            <v>н/д</v>
          </cell>
          <cell r="I716">
            <v>500000000</v>
          </cell>
          <cell r="J716" t="str">
            <v>н/д</v>
          </cell>
          <cell r="K716" t="str">
            <v>н/д</v>
          </cell>
          <cell r="L716" t="str">
            <v>н/д</v>
          </cell>
          <cell r="M716" t="str">
            <v>н/д</v>
          </cell>
          <cell r="N716" t="str">
            <v>н/д</v>
          </cell>
          <cell r="O716" t="str">
            <v>н/д</v>
          </cell>
          <cell r="P716">
            <v>100</v>
          </cell>
          <cell r="S716">
            <v>60</v>
          </cell>
          <cell r="T716" t="str">
            <v>Ноты-77</v>
          </cell>
        </row>
        <row r="65306">
          <cell r="B65306">
            <v>0</v>
          </cell>
          <cell r="C65306">
            <v>0</v>
          </cell>
          <cell r="D65306">
            <v>0</v>
          </cell>
          <cell r="E65306">
            <v>0</v>
          </cell>
          <cell r="F65306">
            <v>0</v>
          </cell>
          <cell r="G65306">
            <v>0</v>
          </cell>
          <cell r="H65306">
            <v>0</v>
          </cell>
          <cell r="I65306">
            <v>70000000</v>
          </cell>
          <cell r="J65306">
            <v>1789740</v>
          </cell>
          <cell r="K65306">
            <v>119067600</v>
          </cell>
          <cell r="L65306">
            <v>1148040</v>
          </cell>
          <cell r="M65306">
            <v>76414975.75</v>
          </cell>
          <cell r="N65306">
            <v>170.1</v>
          </cell>
          <cell r="O65306">
            <v>9</v>
          </cell>
          <cell r="P65306">
            <v>100</v>
          </cell>
          <cell r="Q65306" t="str">
            <v>н/д</v>
          </cell>
          <cell r="R65306" t="str">
            <v>н/д</v>
          </cell>
          <cell r="S65306" t="str">
            <v>н/д</v>
          </cell>
          <cell r="T65306" t="str">
            <v>ГКО-3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>
        <row r="1">
          <cell r="A1">
            <v>0</v>
          </cell>
        </row>
      </sheetData>
      <sheetData sheetId="115">
        <row r="1">
          <cell r="A1">
            <v>0</v>
          </cell>
        </row>
      </sheetData>
      <sheetData sheetId="116">
        <row r="1">
          <cell r="A1">
            <v>0</v>
          </cell>
        </row>
      </sheetData>
      <sheetData sheetId="117">
        <row r="1">
          <cell r="A1">
            <v>0</v>
          </cell>
        </row>
      </sheetData>
      <sheetData sheetId="118">
        <row r="1">
          <cell r="A1">
            <v>0</v>
          </cell>
        </row>
      </sheetData>
      <sheetData sheetId="119">
        <row r="1">
          <cell r="A1">
            <v>0</v>
          </cell>
        </row>
      </sheetData>
      <sheetData sheetId="120">
        <row r="1">
          <cell r="A1">
            <v>0</v>
          </cell>
        </row>
      </sheetData>
      <sheetData sheetId="121">
        <row r="1">
          <cell r="A1">
            <v>0</v>
          </cell>
        </row>
      </sheetData>
      <sheetData sheetId="122">
        <row r="1">
          <cell r="A1">
            <v>0</v>
          </cell>
        </row>
      </sheetData>
      <sheetData sheetId="123">
        <row r="1">
          <cell r="A1">
            <v>0</v>
          </cell>
        </row>
      </sheetData>
      <sheetData sheetId="124">
        <row r="1">
          <cell r="A1">
            <v>0</v>
          </cell>
        </row>
      </sheetData>
      <sheetData sheetId="125">
        <row r="1">
          <cell r="A1">
            <v>0</v>
          </cell>
        </row>
      </sheetData>
      <sheetData sheetId="126">
        <row r="1">
          <cell r="A1">
            <v>0</v>
          </cell>
        </row>
      </sheetData>
      <sheetData sheetId="127">
        <row r="1">
          <cell r="A1">
            <v>0</v>
          </cell>
        </row>
      </sheetData>
      <sheetData sheetId="128">
        <row r="1">
          <cell r="A1">
            <v>0</v>
          </cell>
        </row>
      </sheetData>
      <sheetData sheetId="129">
        <row r="1">
          <cell r="A1">
            <v>0</v>
          </cell>
        </row>
      </sheetData>
      <sheetData sheetId="130">
        <row r="1">
          <cell r="A1">
            <v>0</v>
          </cell>
        </row>
      </sheetData>
      <sheetData sheetId="131">
        <row r="1">
          <cell r="A1">
            <v>0</v>
          </cell>
        </row>
      </sheetData>
      <sheetData sheetId="132">
        <row r="1">
          <cell r="A1">
            <v>0</v>
          </cell>
        </row>
      </sheetData>
      <sheetData sheetId="133">
        <row r="1">
          <cell r="A1">
            <v>0</v>
          </cell>
        </row>
      </sheetData>
      <sheetData sheetId="134">
        <row r="1">
          <cell r="A1">
            <v>0</v>
          </cell>
        </row>
      </sheetData>
      <sheetData sheetId="135">
        <row r="1">
          <cell r="A1">
            <v>0</v>
          </cell>
        </row>
      </sheetData>
      <sheetData sheetId="136">
        <row r="1">
          <cell r="A1">
            <v>0</v>
          </cell>
        </row>
      </sheetData>
      <sheetData sheetId="137">
        <row r="1">
          <cell r="A1">
            <v>0</v>
          </cell>
        </row>
      </sheetData>
      <sheetData sheetId="138">
        <row r="1">
          <cell r="A1">
            <v>0</v>
          </cell>
        </row>
      </sheetData>
      <sheetData sheetId="139">
        <row r="1">
          <cell r="A1">
            <v>0</v>
          </cell>
        </row>
      </sheetData>
      <sheetData sheetId="140">
        <row r="1">
          <cell r="A1">
            <v>0</v>
          </cell>
        </row>
      </sheetData>
      <sheetData sheetId="141">
        <row r="1">
          <cell r="A1">
            <v>0</v>
          </cell>
        </row>
      </sheetData>
      <sheetData sheetId="142">
        <row r="1">
          <cell r="A1">
            <v>0</v>
          </cell>
        </row>
      </sheetData>
      <sheetData sheetId="143">
        <row r="1">
          <cell r="A1">
            <v>0</v>
          </cell>
        </row>
      </sheetData>
      <sheetData sheetId="144">
        <row r="1">
          <cell r="A1">
            <v>0</v>
          </cell>
        </row>
      </sheetData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 3"/>
      <sheetName val="Форма 4"/>
      <sheetName val="Форма 5"/>
      <sheetName val="Форма 6"/>
      <sheetName val="Форма 7"/>
      <sheetName val="Форма 8"/>
      <sheetName val="База"/>
      <sheetName val="Март"/>
      <sheetName val="Сентябрь"/>
      <sheetName val="Квартал"/>
      <sheetName val="Январь"/>
      <sheetName val="Декабрь"/>
      <sheetName val="Ноябрь"/>
    </sheetNames>
    <sheetDataSet>
      <sheetData sheetId="0"/>
      <sheetData sheetId="1"/>
      <sheetData sheetId="2">
        <row r="19">
          <cell r="C19">
            <v>1073</v>
          </cell>
          <cell r="E19">
            <v>1712</v>
          </cell>
        </row>
        <row r="20">
          <cell r="C20">
            <v>352</v>
          </cell>
          <cell r="E20">
            <v>1202</v>
          </cell>
          <cell r="F20">
            <v>92</v>
          </cell>
        </row>
        <row r="26">
          <cell r="F26">
            <v>419</v>
          </cell>
        </row>
        <row r="27">
          <cell r="D27">
            <v>11</v>
          </cell>
          <cell r="E27">
            <v>7</v>
          </cell>
          <cell r="F27">
            <v>163</v>
          </cell>
        </row>
        <row r="34">
          <cell r="C34">
            <v>386270</v>
          </cell>
          <cell r="E34">
            <v>6949</v>
          </cell>
          <cell r="F34">
            <v>3958</v>
          </cell>
        </row>
        <row r="35">
          <cell r="C35">
            <v>277473</v>
          </cell>
          <cell r="E35">
            <v>109782</v>
          </cell>
          <cell r="F35">
            <v>9813</v>
          </cell>
        </row>
        <row r="36">
          <cell r="C36">
            <v>46387</v>
          </cell>
          <cell r="E36">
            <v>307136</v>
          </cell>
          <cell r="F36">
            <v>20531</v>
          </cell>
        </row>
        <row r="37">
          <cell r="C37">
            <v>8719</v>
          </cell>
          <cell r="E37">
            <v>2889</v>
          </cell>
          <cell r="F37">
            <v>837</v>
          </cell>
        </row>
        <row r="38">
          <cell r="C38">
            <v>8494</v>
          </cell>
          <cell r="E38">
            <v>403316</v>
          </cell>
          <cell r="F38">
            <v>317881</v>
          </cell>
        </row>
        <row r="40">
          <cell r="D40">
            <v>4554</v>
          </cell>
          <cell r="E40">
            <v>67</v>
          </cell>
          <cell r="F40">
            <v>10465</v>
          </cell>
        </row>
        <row r="41">
          <cell r="D41">
            <v>22695</v>
          </cell>
          <cell r="E41">
            <v>1257</v>
          </cell>
          <cell r="F41">
            <v>37343</v>
          </cell>
        </row>
        <row r="42">
          <cell r="D42">
            <v>1600</v>
          </cell>
          <cell r="E42">
            <v>1332</v>
          </cell>
          <cell r="F42">
            <v>8053</v>
          </cell>
        </row>
        <row r="43">
          <cell r="D43">
            <v>284</v>
          </cell>
          <cell r="E43">
            <v>78</v>
          </cell>
          <cell r="F43">
            <v>894</v>
          </cell>
        </row>
        <row r="47">
          <cell r="E47">
            <v>3700</v>
          </cell>
        </row>
        <row r="51">
          <cell r="C51">
            <v>208956</v>
          </cell>
          <cell r="E51">
            <v>1332506</v>
          </cell>
          <cell r="F51">
            <v>1194221</v>
          </cell>
        </row>
        <row r="52">
          <cell r="C52">
            <v>2744</v>
          </cell>
          <cell r="E52">
            <v>1004</v>
          </cell>
          <cell r="F52">
            <v>151</v>
          </cell>
        </row>
        <row r="53">
          <cell r="C53">
            <v>38885</v>
          </cell>
          <cell r="E53">
            <v>214268</v>
          </cell>
          <cell r="F53">
            <v>196845</v>
          </cell>
        </row>
        <row r="54">
          <cell r="C54">
            <v>4097</v>
          </cell>
          <cell r="E54">
            <v>21067</v>
          </cell>
          <cell r="F54">
            <v>22333</v>
          </cell>
        </row>
        <row r="55">
          <cell r="C55">
            <v>32974</v>
          </cell>
          <cell r="E55">
            <v>211541</v>
          </cell>
          <cell r="F55">
            <v>178794</v>
          </cell>
        </row>
        <row r="56">
          <cell r="C56">
            <v>10672</v>
          </cell>
          <cell r="E56">
            <v>62476</v>
          </cell>
          <cell r="F56">
            <v>57978</v>
          </cell>
        </row>
        <row r="57">
          <cell r="E57">
            <v>4672</v>
          </cell>
          <cell r="F57">
            <v>4672</v>
          </cell>
        </row>
        <row r="58">
          <cell r="C58">
            <v>50</v>
          </cell>
          <cell r="E58">
            <v>37909</v>
          </cell>
          <cell r="F58">
            <v>37959</v>
          </cell>
        </row>
        <row r="60">
          <cell r="C60">
            <v>145838</v>
          </cell>
          <cell r="E60">
            <v>1400693</v>
          </cell>
          <cell r="F60">
            <v>1387490</v>
          </cell>
        </row>
        <row r="62">
          <cell r="E62">
            <v>488994</v>
          </cell>
          <cell r="F62">
            <v>439617</v>
          </cell>
        </row>
        <row r="64">
          <cell r="C64">
            <v>101701</v>
          </cell>
          <cell r="E64">
            <v>1816469</v>
          </cell>
          <cell r="F64">
            <v>1918170</v>
          </cell>
        </row>
        <row r="65">
          <cell r="C65">
            <v>159532</v>
          </cell>
          <cell r="E65">
            <v>67094</v>
          </cell>
          <cell r="F65">
            <v>226626</v>
          </cell>
        </row>
        <row r="66">
          <cell r="C66">
            <v>267745</v>
          </cell>
          <cell r="E66">
            <v>1532575</v>
          </cell>
          <cell r="F66">
            <v>1471211</v>
          </cell>
        </row>
        <row r="69">
          <cell r="C69">
            <v>108761</v>
          </cell>
          <cell r="E69">
            <v>658571</v>
          </cell>
          <cell r="F69">
            <v>518564</v>
          </cell>
        </row>
        <row r="71">
          <cell r="C71">
            <v>7872</v>
          </cell>
          <cell r="E71">
            <v>65298</v>
          </cell>
          <cell r="F71">
            <v>66593</v>
          </cell>
        </row>
        <row r="74">
          <cell r="E74">
            <v>1879312</v>
          </cell>
          <cell r="F74">
            <v>1879312</v>
          </cell>
        </row>
        <row r="78">
          <cell r="C78">
            <v>15312</v>
          </cell>
          <cell r="E78">
            <v>372795</v>
          </cell>
          <cell r="F78">
            <v>363883</v>
          </cell>
        </row>
        <row r="80">
          <cell r="C80">
            <v>73</v>
          </cell>
          <cell r="E80">
            <v>25267</v>
          </cell>
          <cell r="F80">
            <v>25164</v>
          </cell>
        </row>
        <row r="81">
          <cell r="E81">
            <v>11726</v>
          </cell>
          <cell r="F81">
            <v>10847</v>
          </cell>
        </row>
        <row r="83">
          <cell r="C83">
            <v>237</v>
          </cell>
          <cell r="E83">
            <v>708</v>
          </cell>
          <cell r="F83">
            <v>714</v>
          </cell>
        </row>
        <row r="84">
          <cell r="E84">
            <v>3135</v>
          </cell>
          <cell r="F84">
            <v>91</v>
          </cell>
        </row>
        <row r="85">
          <cell r="C85">
            <v>57173</v>
          </cell>
          <cell r="E85">
            <v>141917</v>
          </cell>
          <cell r="F85">
            <v>43006</v>
          </cell>
        </row>
        <row r="87">
          <cell r="C87">
            <v>16557</v>
          </cell>
          <cell r="E87">
            <v>947653</v>
          </cell>
          <cell r="F87">
            <v>669992</v>
          </cell>
        </row>
        <row r="88">
          <cell r="C88">
            <v>6058</v>
          </cell>
          <cell r="E88">
            <v>115884</v>
          </cell>
          <cell r="F88">
            <v>86802</v>
          </cell>
        </row>
        <row r="97">
          <cell r="C97">
            <v>2073</v>
          </cell>
          <cell r="E97">
            <v>173483</v>
          </cell>
          <cell r="F97">
            <v>110695</v>
          </cell>
        </row>
        <row r="100">
          <cell r="E100">
            <v>4900</v>
          </cell>
        </row>
        <row r="102">
          <cell r="E102">
            <v>782935</v>
          </cell>
          <cell r="F102">
            <v>782935</v>
          </cell>
        </row>
        <row r="104">
          <cell r="C104">
            <v>94060</v>
          </cell>
          <cell r="E104">
            <v>3318788</v>
          </cell>
          <cell r="F104">
            <v>3376729</v>
          </cell>
        </row>
        <row r="106">
          <cell r="C106">
            <v>860</v>
          </cell>
          <cell r="E106">
            <v>108738</v>
          </cell>
          <cell r="F106">
            <v>108542</v>
          </cell>
        </row>
        <row r="112">
          <cell r="D112">
            <v>839674</v>
          </cell>
        </row>
        <row r="117">
          <cell r="D117">
            <v>410106</v>
          </cell>
          <cell r="E117">
            <v>30278</v>
          </cell>
          <cell r="F117">
            <v>77</v>
          </cell>
        </row>
        <row r="124">
          <cell r="F124">
            <v>55316</v>
          </cell>
        </row>
        <row r="125">
          <cell r="D125">
            <v>-29647</v>
          </cell>
        </row>
        <row r="129">
          <cell r="D129">
            <v>160000</v>
          </cell>
          <cell r="E129">
            <v>4440</v>
          </cell>
          <cell r="F129">
            <v>896110</v>
          </cell>
        </row>
        <row r="131">
          <cell r="D131">
            <v>183454</v>
          </cell>
          <cell r="F131">
            <v>220113</v>
          </cell>
        </row>
        <row r="156">
          <cell r="D156">
            <v>257949</v>
          </cell>
          <cell r="E156">
            <v>2840547</v>
          </cell>
          <cell r="F156">
            <v>2653931</v>
          </cell>
        </row>
        <row r="158">
          <cell r="D158">
            <v>44850</v>
          </cell>
          <cell r="E158">
            <v>1003430</v>
          </cell>
          <cell r="F158">
            <v>1074817</v>
          </cell>
        </row>
        <row r="161">
          <cell r="D161">
            <v>71717</v>
          </cell>
          <cell r="E161">
            <v>829747</v>
          </cell>
          <cell r="F161">
            <v>834826</v>
          </cell>
        </row>
        <row r="164">
          <cell r="D164">
            <v>450</v>
          </cell>
          <cell r="E164">
            <v>39964</v>
          </cell>
          <cell r="F164">
            <v>45364</v>
          </cell>
        </row>
        <row r="166">
          <cell r="D166">
            <v>8455</v>
          </cell>
          <cell r="E166">
            <v>109310</v>
          </cell>
          <cell r="F166">
            <v>110960</v>
          </cell>
        </row>
        <row r="167">
          <cell r="D167">
            <v>8027</v>
          </cell>
          <cell r="E167">
            <v>425703</v>
          </cell>
          <cell r="F167">
            <v>441123</v>
          </cell>
        </row>
        <row r="170">
          <cell r="E170">
            <v>2613830</v>
          </cell>
          <cell r="F170">
            <v>2613830</v>
          </cell>
        </row>
        <row r="178">
          <cell r="E178">
            <v>3700</v>
          </cell>
          <cell r="F178">
            <v>3700</v>
          </cell>
        </row>
        <row r="180">
          <cell r="E180">
            <v>7499</v>
          </cell>
          <cell r="F180">
            <v>7499</v>
          </cell>
        </row>
        <row r="182">
          <cell r="E182">
            <v>30415</v>
          </cell>
          <cell r="F182">
            <v>30415</v>
          </cell>
        </row>
        <row r="185">
          <cell r="E185">
            <v>2286632</v>
          </cell>
          <cell r="F185">
            <v>2286632</v>
          </cell>
        </row>
        <row r="186">
          <cell r="E186">
            <v>5336</v>
          </cell>
          <cell r="F186">
            <v>5336</v>
          </cell>
        </row>
        <row r="187">
          <cell r="E187">
            <v>253664</v>
          </cell>
          <cell r="F187">
            <v>253664</v>
          </cell>
        </row>
        <row r="188">
          <cell r="E188">
            <v>42320</v>
          </cell>
          <cell r="F188">
            <v>42320</v>
          </cell>
        </row>
        <row r="191">
          <cell r="E191">
            <v>3690</v>
          </cell>
          <cell r="F191">
            <v>3690</v>
          </cell>
        </row>
        <row r="193">
          <cell r="E193">
            <v>6898</v>
          </cell>
          <cell r="F193">
            <v>6898</v>
          </cell>
        </row>
        <row r="194">
          <cell r="E194">
            <v>1588</v>
          </cell>
          <cell r="F194">
            <v>1588</v>
          </cell>
        </row>
        <row r="196">
          <cell r="C196">
            <v>0</v>
          </cell>
          <cell r="E196">
            <v>0</v>
          </cell>
          <cell r="F196">
            <v>0</v>
          </cell>
        </row>
        <row r="205">
          <cell r="E205">
            <v>627940</v>
          </cell>
          <cell r="F205">
            <v>627940</v>
          </cell>
        </row>
        <row r="206">
          <cell r="E206">
            <v>183666</v>
          </cell>
          <cell r="F206">
            <v>183666</v>
          </cell>
        </row>
        <row r="207">
          <cell r="E207">
            <v>31591</v>
          </cell>
          <cell r="F207">
            <v>31591</v>
          </cell>
        </row>
        <row r="208">
          <cell r="E208">
            <v>4886141</v>
          </cell>
          <cell r="F208">
            <v>4886141</v>
          </cell>
        </row>
        <row r="209">
          <cell r="C209">
            <v>0</v>
          </cell>
          <cell r="E209">
            <v>0</v>
          </cell>
          <cell r="F209">
            <v>0</v>
          </cell>
        </row>
        <row r="216">
          <cell r="E216">
            <v>626903</v>
          </cell>
          <cell r="F216">
            <v>626903</v>
          </cell>
        </row>
        <row r="217">
          <cell r="E217">
            <v>220323</v>
          </cell>
          <cell r="F217">
            <v>220323</v>
          </cell>
        </row>
        <row r="218">
          <cell r="E218">
            <v>360458</v>
          </cell>
          <cell r="F218">
            <v>360458</v>
          </cell>
        </row>
        <row r="219">
          <cell r="E219">
            <v>60574</v>
          </cell>
          <cell r="F219">
            <v>60574</v>
          </cell>
        </row>
        <row r="220">
          <cell r="E220">
            <v>510426</v>
          </cell>
          <cell r="F220">
            <v>510426</v>
          </cell>
        </row>
        <row r="222">
          <cell r="E222">
            <v>878674</v>
          </cell>
          <cell r="F222">
            <v>878674</v>
          </cell>
        </row>
        <row r="223">
          <cell r="E223">
            <v>51199</v>
          </cell>
          <cell r="F223">
            <v>51199</v>
          </cell>
        </row>
        <row r="224">
          <cell r="E224">
            <v>105972</v>
          </cell>
          <cell r="F224">
            <v>105972</v>
          </cell>
        </row>
        <row r="225">
          <cell r="E225">
            <v>18737</v>
          </cell>
          <cell r="F225">
            <v>18737</v>
          </cell>
        </row>
        <row r="226">
          <cell r="E226">
            <v>173050</v>
          </cell>
          <cell r="F226">
            <v>173050</v>
          </cell>
        </row>
        <row r="227">
          <cell r="E227">
            <v>29091</v>
          </cell>
          <cell r="F227">
            <v>29091</v>
          </cell>
        </row>
        <row r="228">
          <cell r="E228">
            <v>45819</v>
          </cell>
          <cell r="F228">
            <v>45819</v>
          </cell>
        </row>
        <row r="229">
          <cell r="E229">
            <v>1394</v>
          </cell>
          <cell r="F229">
            <v>1394</v>
          </cell>
        </row>
        <row r="230">
          <cell r="E230">
            <v>518404</v>
          </cell>
          <cell r="F230">
            <v>518404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 3"/>
      <sheetName val="Форма 4"/>
      <sheetName val="Форма 5"/>
      <sheetName val="Форма 6"/>
      <sheetName val="Форма 7"/>
      <sheetName val="Форма 8"/>
      <sheetName val="База"/>
    </sheetNames>
    <sheetDataSet>
      <sheetData sheetId="0"/>
      <sheetData sheetId="1"/>
      <sheetData sheetId="2">
        <row r="19">
          <cell r="C19">
            <v>1073</v>
          </cell>
        </row>
        <row r="51">
          <cell r="C51">
            <v>208956</v>
          </cell>
          <cell r="E51">
            <v>1332506</v>
          </cell>
          <cell r="F51">
            <v>1194221</v>
          </cell>
        </row>
        <row r="52">
          <cell r="C52">
            <v>2744</v>
          </cell>
          <cell r="E52">
            <v>1004</v>
          </cell>
          <cell r="F52">
            <v>151</v>
          </cell>
        </row>
        <row r="53">
          <cell r="C53">
            <v>38885</v>
          </cell>
          <cell r="E53">
            <v>214268</v>
          </cell>
          <cell r="F53">
            <v>196845</v>
          </cell>
        </row>
        <row r="54">
          <cell r="C54">
            <v>4097</v>
          </cell>
          <cell r="E54">
            <v>21067</v>
          </cell>
          <cell r="F54">
            <v>22333</v>
          </cell>
        </row>
        <row r="55">
          <cell r="C55">
            <v>32974</v>
          </cell>
          <cell r="E55">
            <v>211541</v>
          </cell>
          <cell r="F55">
            <v>178794</v>
          </cell>
        </row>
        <row r="56">
          <cell r="C56">
            <v>10672</v>
          </cell>
          <cell r="E56">
            <v>62476</v>
          </cell>
          <cell r="F56">
            <v>57978</v>
          </cell>
        </row>
        <row r="57">
          <cell r="E57">
            <v>4672</v>
          </cell>
          <cell r="F57">
            <v>4672</v>
          </cell>
        </row>
        <row r="58">
          <cell r="C58">
            <v>50</v>
          </cell>
          <cell r="E58">
            <v>37909</v>
          </cell>
          <cell r="F58">
            <v>37959</v>
          </cell>
        </row>
        <row r="60">
          <cell r="C60">
            <v>145838</v>
          </cell>
          <cell r="E60">
            <v>1400693</v>
          </cell>
          <cell r="F60">
            <v>1387490</v>
          </cell>
        </row>
        <row r="62">
          <cell r="E62">
            <v>488994</v>
          </cell>
          <cell r="F62">
            <v>439617</v>
          </cell>
        </row>
        <row r="64">
          <cell r="C64">
            <v>101701</v>
          </cell>
          <cell r="E64">
            <v>1816469</v>
          </cell>
          <cell r="F64">
            <v>1918170</v>
          </cell>
        </row>
        <row r="65">
          <cell r="C65">
            <v>159532</v>
          </cell>
          <cell r="E65">
            <v>67094</v>
          </cell>
          <cell r="F65">
            <v>226626</v>
          </cell>
        </row>
        <row r="66">
          <cell r="C66">
            <v>267745</v>
          </cell>
          <cell r="E66">
            <v>1532575</v>
          </cell>
          <cell r="F66">
            <v>1471211</v>
          </cell>
        </row>
        <row r="129">
          <cell r="D129">
            <v>160000</v>
          </cell>
          <cell r="E129">
            <v>4440</v>
          </cell>
          <cell r="F129">
            <v>896110</v>
          </cell>
        </row>
        <row r="131">
          <cell r="D131">
            <v>183454</v>
          </cell>
          <cell r="F131">
            <v>220113</v>
          </cell>
        </row>
        <row r="156">
          <cell r="D156">
            <v>257949</v>
          </cell>
          <cell r="E156">
            <v>2840547</v>
          </cell>
          <cell r="F156">
            <v>2653931</v>
          </cell>
        </row>
        <row r="158">
          <cell r="D158">
            <v>44850</v>
          </cell>
          <cell r="E158">
            <v>1003430</v>
          </cell>
          <cell r="F158">
            <v>1074817</v>
          </cell>
        </row>
        <row r="161">
          <cell r="D161">
            <v>71717</v>
          </cell>
          <cell r="E161">
            <v>829747</v>
          </cell>
          <cell r="F161">
            <v>834826</v>
          </cell>
        </row>
        <row r="164">
          <cell r="D164">
            <v>450</v>
          </cell>
          <cell r="E164">
            <v>39964</v>
          </cell>
          <cell r="F164">
            <v>45364</v>
          </cell>
        </row>
        <row r="166">
          <cell r="D166">
            <v>8455</v>
          </cell>
          <cell r="E166">
            <v>109310</v>
          </cell>
          <cell r="F166">
            <v>110960</v>
          </cell>
        </row>
        <row r="167">
          <cell r="D167">
            <v>8027</v>
          </cell>
          <cell r="E167">
            <v>425703</v>
          </cell>
          <cell r="F167">
            <v>441123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(н)"/>
      <sheetName val="модель (в)"/>
      <sheetName val="модель (свод)"/>
      <sheetName val="нефть"/>
      <sheetName val="вода"/>
      <sheetName val="свод"/>
      <sheetName val="нефть (2)"/>
      <sheetName val="вода (2)"/>
      <sheetName val="свод (2)"/>
      <sheetName val="Анализ"/>
      <sheetName val="Анализ2"/>
      <sheetName val="Сырье и материалы"/>
      <sheetName val="ГСМ"/>
      <sheetName val="Лист4"/>
      <sheetName val="Энергия"/>
      <sheetName val="Топливо"/>
      <sheetName val="ФОТ"/>
      <sheetName val="ФОТ2"/>
      <sheetName val="ФОТ3"/>
      <sheetName val="Соцналог"/>
      <sheetName val="соцналог2"/>
      <sheetName val="Амортизация"/>
      <sheetName val="Кап. ремонт"/>
      <sheetName val="Капитализация (ЗФ)"/>
      <sheetName val="ЗФ КР"/>
      <sheetName val="Тек.ремонт"/>
      <sheetName val="ПНР"/>
      <sheetName val="Технол.расходы"/>
      <sheetName val="Связь"/>
      <sheetName val="Связь2"/>
      <sheetName val="Приложение связь"/>
      <sheetName val="Транспорт грузов"/>
      <sheetName val="Авиа"/>
      <sheetName val="метрология"/>
      <sheetName val="Ком.расходы"/>
      <sheetName val="Диагностика"/>
      <sheetName val="ОТиТБ"/>
      <sheetName val="НИОКР"/>
      <sheetName val="НТД"/>
      <sheetName val="подготовка кадров 2"/>
      <sheetName val="подгот кадров 3"/>
      <sheetName val="под кад"/>
      <sheetName val="Охрана окр.среды"/>
      <sheetName val="Исп.природ.сырья"/>
      <sheetName val="Страхование"/>
      <sheetName val="сод. и лиц. автотр."/>
      <sheetName val="охрана"/>
      <sheetName val="Другие прочие "/>
      <sheetName val="Услуги банков"/>
      <sheetName val="почтово-канц. расходы"/>
      <sheetName val="Канцтовары"/>
      <sheetName val="Аренда"/>
      <sheetName val="Сод.адм.зданий"/>
      <sheetName val="юр конслт услуги"/>
      <sheetName val="Налоги"/>
      <sheetName val="Реклама"/>
      <sheetName val="Имиджевая"/>
      <sheetName val="Другие2"/>
      <sheetName val="Соцпособия2"/>
      <sheetName val="Спонсорская"/>
      <sheetName val="Социальная сфера"/>
      <sheetName val="Расх.на кул.озд.мер."/>
      <sheetName val="Пр. соцвыплаты"/>
      <sheetName val="КВЛ"/>
      <sheetName val="ПИР"/>
      <sheetName val="Лист1"/>
      <sheetName val="Лист2"/>
      <sheetName val="Форма2"/>
      <sheetName val="Форма1"/>
      <sheetName val="База"/>
      <sheetName val="Добыча нефти4"/>
      <sheetName val="поставка сравн13"/>
      <sheetName val="2.2 ОтклОТМ"/>
      <sheetName val="1.3.2 ОТМ"/>
      <sheetName val="модель_(н)1"/>
      <sheetName val="модель_(в)1"/>
      <sheetName val="модель_(свод)1"/>
      <sheetName val="нефть_(2)1"/>
      <sheetName val="вода_(2)1"/>
      <sheetName val="свод_(2)1"/>
      <sheetName val="Сырье_и_материалы1"/>
      <sheetName val="Кап__ремонт1"/>
      <sheetName val="Капитализация_(ЗФ)1"/>
      <sheetName val="ЗФ_КР1"/>
      <sheetName val="Тек_ремонт1"/>
      <sheetName val="Технол_расходы1"/>
      <sheetName val="Приложение_связь1"/>
      <sheetName val="Транспорт_грузов1"/>
      <sheetName val="Ком_расходы1"/>
      <sheetName val="подготовка_кадров_21"/>
      <sheetName val="подгот_кадров_31"/>
      <sheetName val="под_кад1"/>
      <sheetName val="Охрана_окр_среды1"/>
      <sheetName val="Исп_природ_сырья1"/>
      <sheetName val="сод__и_лиц__автотр_1"/>
      <sheetName val="Другие_прочие_1"/>
      <sheetName val="Услуги_банков1"/>
      <sheetName val="почтово-канц__расходы1"/>
      <sheetName val="Сод_адм_зданий1"/>
      <sheetName val="юр_конслт_услуги1"/>
      <sheetName val="Социальная_сфера1"/>
      <sheetName val="Расх_на_кул_озд_мер_1"/>
      <sheetName val="Пр__соцвыплаты1"/>
      <sheetName val="модель_(н)"/>
      <sheetName val="модель_(в)"/>
      <sheetName val="модель_(свод)"/>
      <sheetName val="нефть_(2)"/>
      <sheetName val="вода_(2)"/>
      <sheetName val="свод_(2)"/>
      <sheetName val="Сырье_и_материалы"/>
      <sheetName val="Кап__ремонт"/>
      <sheetName val="Капитализация_(ЗФ)"/>
      <sheetName val="ЗФ_КР"/>
      <sheetName val="Тек_ремонт"/>
      <sheetName val="Технол_расходы"/>
      <sheetName val="Приложение_связь"/>
      <sheetName val="Транспорт_грузов"/>
      <sheetName val="Ком_расходы"/>
      <sheetName val="подготовка_кадров_2"/>
      <sheetName val="подгот_кадров_3"/>
      <sheetName val="под_кад"/>
      <sheetName val="Охрана_окр_среды"/>
      <sheetName val="Исп_природ_сырья"/>
      <sheetName val="сод__и_лиц__автотр_"/>
      <sheetName val="Другие_прочие_"/>
      <sheetName val="Услуги_банков"/>
      <sheetName val="почтово-канц__расходы"/>
      <sheetName val="Сод_адм_зданий"/>
      <sheetName val="юр_конслт_услуги"/>
      <sheetName val="Социальная_сфера"/>
      <sheetName val="Расх_на_кул_озд_мер_"/>
      <sheetName val="Пр__соцвыплаты"/>
      <sheetName val="модель_(н)2"/>
      <sheetName val="модель_(в)2"/>
      <sheetName val="модель_(свод)2"/>
      <sheetName val="нефть_(2)2"/>
      <sheetName val="вода_(2)2"/>
      <sheetName val="свод_(2)2"/>
      <sheetName val="Сырье_и_материалы2"/>
      <sheetName val="Кап__ремонт2"/>
      <sheetName val="Капитализация_(ЗФ)2"/>
      <sheetName val="ЗФ_КР2"/>
      <sheetName val="Тек_ремонт2"/>
      <sheetName val="Технол_расходы2"/>
      <sheetName val="Приложение_связь2"/>
      <sheetName val="Транспорт_грузов2"/>
      <sheetName val="Ком_расходы2"/>
      <sheetName val="подготовка_кадров_22"/>
      <sheetName val="подгот_кадров_32"/>
      <sheetName val="под_кад2"/>
      <sheetName val="Охрана_окр_среды2"/>
      <sheetName val="Исп_природ_сырья2"/>
      <sheetName val="сод__и_лиц__автотр_2"/>
      <sheetName val="Другие_прочие_2"/>
      <sheetName val="Услуги_банков2"/>
      <sheetName val="почтово-канц__расходы2"/>
      <sheetName val="Сод_адм_зданий2"/>
      <sheetName val="юр_конслт_услуги2"/>
      <sheetName val="Социальная_сфера2"/>
      <sheetName val="Расх_на_кул_озд_мер_2"/>
      <sheetName val="Пр__соцвыплаты2"/>
      <sheetName val="6НК-cт."/>
      <sheetName val="ЦентрЗатр"/>
      <sheetName val="ЕдИзм"/>
      <sheetName val="Предпр"/>
      <sheetName val="Comp"/>
      <sheetName val="#ССЫЛКА"/>
      <sheetName val="Преискурант"/>
      <sheetName val="12НК"/>
      <sheetName val="Hidden"/>
      <sheetName val="FES"/>
      <sheetName val="из сем"/>
      <sheetName val="Плата за загрязнение "/>
      <sheetName val="Типограф"/>
      <sheetName val="Спр_ пласт"/>
      <sheetName val="Спр_ мест"/>
      <sheetName val="2008 ГСМ"/>
      <sheetName val="Б.мчас (П)"/>
      <sheetName val="д.7.001"/>
      <sheetName val="list"/>
      <sheetName val="Пр2"/>
      <sheetName val="PP&amp;E mvt for 2003"/>
      <sheetName val="Титул1"/>
      <sheetName val="Апрель"/>
      <sheetName val="Январь"/>
      <sheetName val="Сентябрь"/>
      <sheetName val="Ноябрь"/>
      <sheetName val="Квартал"/>
      <sheetName val="Июль"/>
      <sheetName val="Март"/>
      <sheetName val="Июнь"/>
      <sheetName val="Ф №10"/>
      <sheetName val="1NK"/>
      <sheetName val="модель_(н)3"/>
      <sheetName val="модель_(в)3"/>
      <sheetName val="модель_(свод)3"/>
      <sheetName val="нефть_(2)3"/>
      <sheetName val="вода_(2)3"/>
      <sheetName val="свод_(2)3"/>
      <sheetName val="Сырье_и_материалы3"/>
      <sheetName val="Кап__ремонт3"/>
      <sheetName val="Капитализация_(ЗФ)3"/>
      <sheetName val="ЗФ_КР3"/>
      <sheetName val="Тек_ремонт3"/>
      <sheetName val="Технол_расходы3"/>
      <sheetName val="Приложение_связь3"/>
      <sheetName val="Транспорт_грузов3"/>
      <sheetName val="Ком_расходы3"/>
      <sheetName val="подготовка_кадров_23"/>
      <sheetName val="подгот_кадров_33"/>
      <sheetName val="под_кад3"/>
      <sheetName val="Охрана_окр_среды3"/>
      <sheetName val="Исп_природ_сырья3"/>
      <sheetName val="сод__и_лиц__автотр_3"/>
      <sheetName val="Другие_прочие_3"/>
      <sheetName val="Услуги_банков3"/>
      <sheetName val="почтово-канц__расходы3"/>
      <sheetName val="Сод_адм_зданий3"/>
      <sheetName val="юр_конслт_услуги3"/>
      <sheetName val="Социальная_сфера3"/>
      <sheetName val="Расх_на_кул_озд_мер_3"/>
      <sheetName val="Пр__соцвыплаты3"/>
      <sheetName val="Добыча_нефти4"/>
      <sheetName val="поставка_сравн13"/>
      <sheetName val="2_2_ОтклОТМ"/>
      <sheetName val="1_3_2_ОТМ"/>
      <sheetName val="6НК-cт_"/>
      <sheetName val="из_сем"/>
      <sheetName val="Спр__пласт"/>
      <sheetName val="Спр__мест"/>
      <sheetName val="Плата_за_загрязнение_"/>
      <sheetName val="2008_ГСМ"/>
      <sheetName val="Cash flow 2003 PBC"/>
      <sheetName val="G201"/>
      <sheetName val="G301"/>
      <sheetName val="модель_(н)4"/>
      <sheetName val="модель_(в)4"/>
      <sheetName val="модель_(свод)4"/>
      <sheetName val="нефть_(2)4"/>
      <sheetName val="вода_(2)4"/>
      <sheetName val="свод_(2)4"/>
      <sheetName val="Сырье_и_материалы4"/>
      <sheetName val="Кап__ремонт4"/>
      <sheetName val="Капитализация_(ЗФ)4"/>
      <sheetName val="ЗФ_КР4"/>
      <sheetName val="Тек_ремонт4"/>
      <sheetName val="Технол_расходы4"/>
      <sheetName val="Приложение_связь4"/>
      <sheetName val="Транспорт_грузов4"/>
      <sheetName val="Ком_расходы4"/>
      <sheetName val="подготовка_кадров_24"/>
      <sheetName val="подгот_кадров_34"/>
      <sheetName val="под_кад4"/>
      <sheetName val="Охрана_окр_среды4"/>
      <sheetName val="Исп_природ_сырья4"/>
      <sheetName val="сод__и_лиц__автотр_4"/>
      <sheetName val="Другие_прочие_4"/>
      <sheetName val="Услуги_банков4"/>
      <sheetName val="почтово-канц__расходы4"/>
      <sheetName val="Сод_адм_зданий4"/>
      <sheetName val="юр_конслт_услуги4"/>
      <sheetName val="Социальная_сфера4"/>
      <sheetName val="Расх_на_кул_озд_мер_4"/>
      <sheetName val="Пр__соцвыплаты4"/>
      <sheetName val="Добыча_нефти41"/>
      <sheetName val="поставка_сравн131"/>
      <sheetName val="2_2_ОтклОТМ1"/>
      <sheetName val="1_3_2_ОТМ1"/>
      <sheetName val="6НК-cт_1"/>
      <sheetName val="из_сем1"/>
      <sheetName val="Спр__пласт1"/>
      <sheetName val="Спр__мест1"/>
      <sheetName val="Плата_за_загрязнение_1"/>
      <sheetName val="2008_ГСМ1"/>
      <sheetName val="Б_мчас_(П)"/>
      <sheetName val="д_7_001"/>
      <sheetName val="PP&amp;E_mvt_for_2003"/>
      <sheetName val="Cash_flow_2003_PBC"/>
      <sheetName val="модель_(н)5"/>
      <sheetName val="модель_(в)5"/>
      <sheetName val="модель_(свод)5"/>
      <sheetName val="нефть_(2)5"/>
      <sheetName val="вода_(2)5"/>
      <sheetName val="свод_(2)5"/>
      <sheetName val="Сырье_и_материалы5"/>
      <sheetName val="Кап__ремонт5"/>
      <sheetName val="Капитализация_(ЗФ)5"/>
      <sheetName val="ЗФ_КР5"/>
      <sheetName val="Тек_ремонт5"/>
      <sheetName val="Технол_расходы5"/>
      <sheetName val="Приложение_связь5"/>
      <sheetName val="Транспорт_грузов5"/>
      <sheetName val="Ком_расходы5"/>
      <sheetName val="подготовка_кадров_25"/>
      <sheetName val="подгот_кадров_35"/>
      <sheetName val="под_кад5"/>
      <sheetName val="Охрана_окр_среды5"/>
      <sheetName val="Исп_природ_сырья5"/>
      <sheetName val="сод__и_лиц__автотр_5"/>
      <sheetName val="Другие_прочие_5"/>
      <sheetName val="Услуги_банков5"/>
      <sheetName val="почтово-канц__расходы5"/>
      <sheetName val="Сод_адм_зданий5"/>
      <sheetName val="юр_конслт_услуги5"/>
      <sheetName val="Социальная_сфера5"/>
      <sheetName val="Расх_на_кул_озд_мер_5"/>
      <sheetName val="Пр__соцвыплаты5"/>
      <sheetName val="Добыча_нефти42"/>
      <sheetName val="поставка_сравн132"/>
      <sheetName val="2_2_ОтклОТМ2"/>
      <sheetName val="1_3_2_ОТМ2"/>
      <sheetName val="6НК-cт_2"/>
      <sheetName val="из_сем2"/>
      <sheetName val="Спр__пласт2"/>
      <sheetName val="Спр__мест2"/>
      <sheetName val="Плата_за_загрязнение_2"/>
      <sheetName val="2008_ГСМ2"/>
      <sheetName val="Б_мчас_(П)1"/>
      <sheetName val="д_7_0011"/>
      <sheetName val="PP&amp;E_mvt_for_20031"/>
      <sheetName val="Cash_flow_2003_PBC1"/>
      <sheetName val="Ф_№10"/>
      <sheetName val="производство"/>
      <sheetName val="Mvmnt (consolidated)"/>
      <sheetName val="XREF"/>
      <sheetName val="Mvmnt CIP"/>
      <sheetName val="Data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стр.234"/>
      <sheetName val="стр.242"/>
      <sheetName val="стр.241(2)"/>
      <sheetName val="стр.950"/>
      <sheetName val="Загрузка в ХД"/>
      <sheetName val="стр.512"/>
      <sheetName val="Баланс"/>
      <sheetName val="Форма №2 руб."/>
      <sheetName val="стр.260"/>
      <sheetName val="стр.626"/>
      <sheetName val="стр.515 рос."/>
      <sheetName val="№10  КРА Прочая Реализация  "/>
      <sheetName val="№ 11 КРА Прочее Приобретение"/>
      <sheetName val="стр.232"/>
      <sheetName val="стр. 529(2)"/>
      <sheetName val="ПУ №13 ОФА"/>
      <sheetName val="№12  КРА Проценты"/>
      <sheetName val="стр.640"/>
      <sheetName val="стр.611"/>
      <sheetName val="ПУ №3 OFA"/>
      <sheetName val="ПУ №9 OFA"/>
      <sheetName val="стр.621 (1)"/>
      <sheetName val="ПУ №8 OFA"/>
      <sheetName val="ПУ №7 OFA"/>
      <sheetName val="стр.245"/>
      <sheetName val="стр.246 (1)"/>
      <sheetName val="стр.625 (1)"/>
      <sheetName val="стр.660 (2)"/>
      <sheetName val="стр.960"/>
      <sheetName val="Настройки"/>
      <sheetName val="cтр.253"/>
      <sheetName val="стр.627"/>
      <sheetName val="стр.630"/>
      <sheetName val="стр.624"/>
      <sheetName val="стр.625 (2)"/>
      <sheetName val="стр.623"/>
      <sheetName val="стр.251"/>
      <sheetName val="стр.650"/>
      <sheetName val="клиенты на 30_09(перв_источник)"/>
      <sheetName val="ДС МЗК"/>
      <sheetName val="АПК реформа"/>
      <sheetName val=""/>
      <sheetName val="Lay-off provision"/>
      <sheetName val="Исх.данные"/>
      <sheetName val="Кэш-фло (текущий)"/>
      <sheetName val="Показ.Эфф.Инвест."/>
      <sheetName val="P&amp;L"/>
      <sheetName val="Provisions"/>
      <sheetName val="Disclosure"/>
      <sheetName val="Marché"/>
      <sheetName val="Гр5(о)"/>
      <sheetName val="модель_(н)6"/>
      <sheetName val="модель_(в)6"/>
      <sheetName val="модель_(свод)6"/>
      <sheetName val="нефть_(2)6"/>
      <sheetName val="вода_(2)6"/>
      <sheetName val="свод_(2)6"/>
      <sheetName val="Сырье_и_материалы6"/>
      <sheetName val="Кап__ремонт6"/>
      <sheetName val="Капитализация_(ЗФ)6"/>
      <sheetName val="ЗФ_КР6"/>
      <sheetName val="Тек_ремонт6"/>
      <sheetName val="Технол_расходы6"/>
      <sheetName val="Приложение_связь6"/>
      <sheetName val="Транспорт_грузов6"/>
      <sheetName val="Ком_расходы6"/>
      <sheetName val="подготовка_кадров_26"/>
      <sheetName val="подгот_кадров_36"/>
      <sheetName val="под_кад6"/>
      <sheetName val="Охрана_окр_среды6"/>
      <sheetName val="Исп_природ_сырья6"/>
      <sheetName val="сод__и_лиц__автотр_6"/>
      <sheetName val="Другие_прочие_6"/>
      <sheetName val="Услуги_банков6"/>
      <sheetName val="почтово-канц__расходы6"/>
      <sheetName val="Сод_адм_зданий6"/>
      <sheetName val="юр_конслт_услуги6"/>
      <sheetName val="Социальная_сфера6"/>
      <sheetName val="Расх_на_кул_озд_мер_6"/>
      <sheetName val="Пр__соцвыплаты6"/>
      <sheetName val="Добыча_нефти43"/>
      <sheetName val="поставка_сравн133"/>
      <sheetName val="2_2_ОтклОТМ3"/>
      <sheetName val="1_3_2_ОТМ3"/>
      <sheetName val="6НК-cт_3"/>
      <sheetName val="из_сем3"/>
      <sheetName val="Б_мчас_(П)2"/>
      <sheetName val="д_7_0012"/>
      <sheetName val="Плата_за_загрязнение_3"/>
      <sheetName val="2008_ГСМ3"/>
      <sheetName val="Спр__пласт3"/>
      <sheetName val="Спр__мест3"/>
      <sheetName val="PP&amp;E_mvt_for_20032"/>
      <sheetName val="Ф_№101"/>
      <sheetName val="Cash_flow_2003_PBC2"/>
      <sheetName val="ДС_МЗК"/>
      <sheetName val="9-1"/>
      <sheetName val="4"/>
      <sheetName val="1-1"/>
      <sheetName val="1"/>
      <sheetName val="1 вариант  2009 "/>
      <sheetName val="Movements"/>
      <sheetName val="допущения"/>
      <sheetName val="Конс "/>
      <sheetName val="A-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  <sheetName val="Форма2"/>
      <sheetName val="ОТиТБ"/>
      <sheetName val="Форма1"/>
      <sheetName val="факт 2005 г."/>
      <sheetName val="3310"/>
      <sheetName val="Дт-Кт"/>
      <sheetName val="PP&amp;E mvt for 2003"/>
      <sheetName val="7.1"/>
      <sheetName val="Hidden"/>
      <sheetName val="д.7.001"/>
      <sheetName val="матер"/>
      <sheetName val="d_pok"/>
      <sheetName val="13,40 Авансы_получ"/>
      <sheetName val="База"/>
      <sheetName val="из сем"/>
      <sheetName val="Anlagevermögen"/>
      <sheetName val="1 вариант  2009 "/>
      <sheetName val="Добыча нефти4"/>
      <sheetName val="поставка сравн13"/>
      <sheetName val="Cash Flow - CY Workings"/>
      <sheetName val="Bonds"/>
      <sheetName val="FES"/>
      <sheetName val="1"/>
      <sheetName val="Список документов"/>
      <sheetName val="Пр_М1"/>
      <sheetName val="Пр2_21"/>
      <sheetName val="Расчеты_ОСД1"/>
      <sheetName val="Пр_М"/>
      <sheetName val="Пр2_2"/>
      <sheetName val="Расчеты_ОСД"/>
      <sheetName val="Пр_М2"/>
      <sheetName val="Пр2_22"/>
      <sheetName val="Расчеты_ОСД2"/>
      <sheetName val="июль"/>
      <sheetName val="Скорректир РД_месяц_на_20_CF Ca"/>
      <sheetName val="CO_10"/>
      <sheetName val="CO_14"/>
      <sheetName val="CO_15"/>
      <sheetName val="CO_23"/>
      <sheetName val="CO_24"/>
      <sheetName val="CO_25"/>
      <sheetName val="CO_28"/>
      <sheetName val="CO_29"/>
      <sheetName val="CO_8"/>
      <sheetName val="CO_9"/>
      <sheetName val="HKM RTC Crude costs"/>
      <sheetName val="ДС МЗК"/>
      <sheetName val="Read me first"/>
      <sheetName val="FP20DB (3)"/>
      <sheetName val="gaeshpetco"/>
      <sheetName val="Пр_М3"/>
      <sheetName val="Пр2_23"/>
      <sheetName val="Расчеты_ОСД3"/>
      <sheetName val="факт_2005_г_"/>
      <sheetName val="PP&amp;E_mvt_for_2003"/>
      <sheetName val="7_1"/>
      <sheetName val="Cash_Flow_-_CY_Workings"/>
      <sheetName val="13,40_Авансы_получ"/>
      <sheetName val="Собственный капитал"/>
      <sheetName val="7"/>
      <sheetName val="10"/>
      <sheetName val="шифр (расходы)"/>
      <sheetName val="Касс книга"/>
      <sheetName val="производство"/>
      <sheetName val="Титул1"/>
      <sheetName val="ЯНВАРЬ"/>
      <sheetName val="Summary"/>
      <sheetName val="Balance Sheet"/>
      <sheetName val="XREF"/>
      <sheetName val="Disclosure"/>
      <sheetName val="Movement"/>
      <sheetName val="3НК"/>
      <sheetName val="#ССЫЛКА"/>
      <sheetName val="ЦентрЗатр"/>
      <sheetName val="ЕдИзм"/>
      <sheetName val="Пред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ФОТ"/>
      <sheetName val="Securities"/>
      <sheetName val="A"/>
      <sheetName val="PIT&amp;PP(2)"/>
      <sheetName val="Transfromation"/>
      <sheetName val="Расчет_Ин"/>
      <sheetName val="A-20"/>
      <sheetName val="Выбор"/>
      <sheetName val="ЗАО_н.ит"/>
      <sheetName val="ЗАО_мес"/>
      <sheetName val="2g FX sensitivities"/>
      <sheetName val="GUVVGLFX"/>
      <sheetName val="ALTMENP"/>
      <sheetName val="ooo02"/>
      <sheetName val="Данные для расчетов"/>
      <sheetName val="С. на объем руб."/>
      <sheetName val="Profit &amp; Loss Total"/>
      <sheetName val="Sprachmakro"/>
      <sheetName val="GAAP TB 30.09.01  detail p&amp;l"/>
      <sheetName val="ARY tolf"/>
      <sheetName val="UNITPRICES"/>
      <sheetName val="Свод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Изменяемые данные"/>
      <sheetName val="Форма2"/>
      <sheetName val="Financial ratios А3"/>
      <sheetName val="группа"/>
      <sheetName val="Форма1"/>
      <sheetName val="Пр2"/>
      <sheetName val="факт 2005 г."/>
      <sheetName val="З"/>
      <sheetName val="balans 3"/>
      <sheetName val="Лист1"/>
      <sheetName val="Ден потоки"/>
      <sheetName val="00"/>
      <sheetName val="1.411.1"/>
      <sheetName val="ОТиТБ"/>
      <sheetName val="Haul cons"/>
      <sheetName val="Распределение прибыли"/>
      <sheetName val="ремонт 25"/>
      <sheetName val="1610"/>
      <sheetName val="1210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Изменяемые_данные"/>
      <sheetName val="Financial_ratios_А3"/>
      <sheetName val="факт_2005_г_"/>
      <sheetName val="balans_3"/>
      <sheetName val="Ден_потоки"/>
      <sheetName val="1_411_1"/>
      <sheetName val="Haul_cons"/>
      <sheetName val="Распределение_прибыли"/>
      <sheetName val="ремонт_25"/>
      <sheetName val="Hidden"/>
      <sheetName val="расчет прибыли"/>
      <sheetName val="амортиз_ввод"/>
      <sheetName val="НДС"/>
      <sheetName val="ГПЗ_ПОСД_Способ закупок"/>
      <sheetName val="Лист3"/>
      <sheetName val="пр 6 дох"/>
      <sheetName val="Расчет2000Прямой"/>
      <sheetName val="топливо"/>
      <sheetName val="Потребители"/>
      <sheetName val="ОборБалФормОтч"/>
      <sheetName val="Осн"/>
      <sheetName val="План закупок"/>
      <sheetName val="Командировочные расходы"/>
      <sheetName val="Ввод"/>
      <sheetName val="12 из 57 АЗС"/>
      <sheetName val="МО 0012"/>
      <sheetName val="  2.3.2"/>
      <sheetName val="точн2"/>
      <sheetName val="0. Данные"/>
      <sheetName val="name"/>
      <sheetName val="MS"/>
      <sheetName val="цены"/>
      <sheetName val="справка"/>
      <sheetName val="аренда цс"/>
      <sheetName val="KTG_m"/>
      <sheetName val="СПгнг"/>
      <sheetName val="мат расходы"/>
      <sheetName val="Налоги на транспорт"/>
      <sheetName val="6 NK"/>
      <sheetName val="план07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ДС МЗК"/>
      <sheetName val="Sheet1"/>
      <sheetName val="ОХР"/>
      <sheetName val="#ССЫЛКА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14.1.2.2.(Услуги связи)"/>
      <sheetName val="s"/>
      <sheetName val="Добычанефти4"/>
      <sheetName val="поставкасравн13"/>
      <sheetName val="Преискурант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PP&amp;E mvt for 2003"/>
      <sheetName val="аренда"/>
      <sheetName val="ДБСП_02_ 2002"/>
      <sheetName val="Справочник"/>
      <sheetName val="Баланс"/>
      <sheetName val="Лист1 (3)"/>
      <sheetName val="на 31.12.07 (4)"/>
      <sheetName val="CIP Dec 2006"/>
      <sheetName val="7.1"/>
      <sheetName val="всп"/>
      <sheetName val="свод2010г по гр."/>
      <sheetName val="КлассификаторЗнач"/>
      <sheetName val="Статьи затрат"/>
      <sheetName val="TB"/>
      <sheetName val="PR CN"/>
      <sheetName val="Ф3"/>
      <sheetName val="Income $"/>
      <sheetName val="3.ФОТ"/>
      <sheetName val="Бюдж-тенге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SAD Schedule"/>
      <sheetName val="Текущие цены"/>
      <sheetName val="рабочий"/>
      <sheetName val="окраска"/>
      <sheetName val="ФС-75"/>
      <sheetName val="ФСМн "/>
      <sheetName val="ФХ "/>
      <sheetName val="ФХС-40 "/>
      <sheetName val="ФХС-48 "/>
      <sheetName val="по 2007 году план на 2008 год"/>
      <sheetName val="Movements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д.7.001"/>
      <sheetName val="3БК Инвестиции"/>
      <sheetName val="Лист2"/>
      <sheetName val="Книга1"/>
      <sheetName val="5NK "/>
      <sheetName val="Main Page"/>
      <sheetName val="L-1"/>
      <sheetName val="База"/>
      <sheetName val="исп.см."/>
      <sheetName val="персонала"/>
      <sheetName val="2в"/>
      <sheetName val="общ-нефт"/>
      <sheetName val="2а (4)"/>
      <sheetName val="выданы таб № (от 25.01.12 ОК)"/>
      <sheetName val="F1002"/>
      <sheetName val="НДПИ"/>
      <sheetName val="расчет ГСМ НА 2013Г"/>
      <sheetName val="XLR_NoRangeSheet"/>
      <sheetName val="канат.прод."/>
      <sheetName val="Страхование ГПО охр.2"/>
      <sheetName val="ведомость"/>
      <sheetName val="26.04.2013 (2)"/>
      <sheetName val="2.2 ОтклОТМ"/>
      <sheetName val="1.3.2 ОТМ"/>
      <sheetName val="Курсы"/>
      <sheetName val="2008 ГСМ"/>
      <sheetName val="Плата за загрязнение "/>
      <sheetName val="Типограф"/>
      <sheetName val="NPV"/>
      <sheetName val="Индексы"/>
      <sheetName val="t0_name"/>
      <sheetName val="вознаграждение"/>
      <sheetName val="9-1"/>
      <sheetName val="4"/>
      <sheetName val="1-1"/>
      <sheetName val="1"/>
      <sheetName val="1 вариант  2009 "/>
      <sheetName val="XREF"/>
      <sheetName val="summary"/>
      <sheetName val="Инвест"/>
      <sheetName val="Запрос"/>
      <sheetName val="month"/>
      <sheetName val="линии"/>
      <sheetName val="счетчики"/>
      <sheetName val="потр"/>
      <sheetName val="СН"/>
      <sheetName val="ДД"/>
      <sheetName val="канц"/>
      <sheetName val="Список документов"/>
      <sheetName val="list"/>
      <sheetName val="с 01.08 по 17.10 = 1569 вагонов"/>
      <sheetName val="Пр3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апрель"/>
      <sheetName val="рев на 09.06."/>
      <sheetName val="май"/>
      <sheetName val="март"/>
      <sheetName val="фев"/>
      <sheetName val="Список"/>
      <sheetName val="Treatment Summary"/>
      <sheetName val="класс"/>
      <sheetName val="СВОД Логистика"/>
      <sheetName val="FES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PR_CN"/>
      <sheetName val="Treatment_Summary"/>
      <sheetName val="СВОД_Логистика"/>
      <sheetName val="_ 2_3_2"/>
      <sheetName val="опотиз"/>
      <sheetName val="H3.100 Rollforward"/>
      <sheetName val="PKF-2005"/>
      <sheetName val="GAAP TB 31.12.01  detail p&amp;l"/>
      <sheetName val="Sheet2"/>
      <sheetName val="РСза 6-м 2012"/>
      <sheetName val="июнь"/>
      <sheetName val="4.Налоги"/>
      <sheetName val="Логистика"/>
      <sheetName val="Кабельная продукция"/>
      <sheetName val="Ком плат"/>
      <sheetName val="Списки"/>
      <sheetName val="УО"/>
      <sheetName val="Транспорт"/>
      <sheetName val="Depr"/>
      <sheetName val="Control"/>
      <sheetName val="VLOOKUP"/>
      <sheetName val="INPUTMASTER"/>
      <sheetName val="83"/>
      <sheetName val="Prelim Cost"/>
      <sheetName val="IFRS FS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План_закупок1"/>
      <sheetName val="Командировочные_расходы1"/>
      <sheetName val="12_из_57_АЗС1"/>
      <sheetName val="__2_3_21"/>
      <sheetName val="МО_00121"/>
      <sheetName val="из_сем3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ДБСП_02__20021"/>
      <sheetName val="свод2010г_по_гр_1"/>
      <sheetName val="Статьи_затрат1"/>
      <sheetName val="14_1_2_2_(Услуги_связи)1"/>
      <sheetName val="3_ФОТ1"/>
      <sheetName val="Income_$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Изменяемые_данные1"/>
      <sheetName val="Financial_ratios_А31"/>
      <sheetName val="факт_2005_г_1"/>
      <sheetName val="balans_31"/>
      <sheetName val="1_411_11"/>
      <sheetName val="Ден_потоки1"/>
      <sheetName val="Haul_cons1"/>
      <sheetName val="Распределение_прибыли1"/>
      <sheetName val="PP&amp;E_mvt_for_20031"/>
      <sheetName val="SUN_TB1"/>
      <sheetName val="7_11"/>
      <sheetName val="Лист1_(3)1"/>
      <sheetName val="на_31_12_07_(4)1"/>
      <sheetName val="CIP_Dec_20061"/>
      <sheetName val="C-Total_Market1"/>
      <sheetName val="I-Demand_Drivers1"/>
      <sheetName val="IS-Cash"/>
      <sheetName val="Loan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008_ГСМ1"/>
      <sheetName val="Плата_за_загрязнение_1"/>
      <sheetName val="26_04_2013_(2)1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breakdown"/>
      <sheetName val="P&amp;L"/>
      <sheetName val="Provisions"/>
      <sheetName val="FA depreciation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Лист 1"/>
      <sheetName val="B 1"/>
      <sheetName val="C 25"/>
      <sheetName val="A 100"/>
      <sheetName val="B_1"/>
      <sheetName val="C_25"/>
      <sheetName val="A_100"/>
      <sheetName val="2БО"/>
      <sheetName val="Cashflow"/>
      <sheetName val="14_1_2_2__Услуги связи_"/>
      <sheetName val="14_1_2_2__Услуги_связи_"/>
      <sheetName val="Добыча_нефти44"/>
      <sheetName val="Продактс_капвл4"/>
      <sheetName val="поставка_сравн134"/>
      <sheetName val="Капвл_всего4"/>
      <sheetName val="Инв_Прог224"/>
      <sheetName val="Все_пок23_244"/>
      <sheetName val="План_закупок2"/>
      <sheetName val="__2_3_23"/>
      <sheetName val="Командировочные_расходы2"/>
      <sheetName val="12_из_57_АЗС2"/>
      <sheetName val="МО_00122"/>
      <sheetName val="из_сем4"/>
      <sheetName val="0__Данные2"/>
      <sheetName val="аренда_цс2"/>
      <sheetName val="пр_6_дох2"/>
      <sheetName val="мат_расходы2"/>
      <sheetName val="Налоги_на_транспорт2"/>
      <sheetName val="6_NK2"/>
      <sheetName val="Сдача_2"/>
      <sheetName val="ДБСП_02__20022"/>
      <sheetName val="свод2010г_по_гр_2"/>
      <sheetName val="Статьи_затрат2"/>
      <sheetName val="14_1_2_2_(Услуги_связи)2"/>
      <sheetName val="3_ФОТ2"/>
      <sheetName val="Income_$2"/>
      <sheetName val="выданы_таб_№_(от_25_01_12_ОК)2"/>
      <sheetName val="2а_(4)2"/>
      <sheetName val="канат_прод_2"/>
      <sheetName val="по_2007_году_план_на_2008_год2"/>
      <sheetName val="расчет_ГСМ_НА_2013Г2"/>
      <sheetName val="Страхование_ГПО_охр_22"/>
      <sheetName val="исп_см_2"/>
      <sheetName val="Изменяемые_данные2"/>
      <sheetName val="Financial_ratios_А32"/>
      <sheetName val="факт_2005_г_2"/>
      <sheetName val="balans_32"/>
      <sheetName val="1_411_12"/>
      <sheetName val="Ден_потоки2"/>
      <sheetName val="Haul_cons2"/>
      <sheetName val="Распределение_прибыли2"/>
      <sheetName val="PP&amp;E_mvt_for_20032"/>
      <sheetName val="SUN_TB2"/>
      <sheetName val="7_12"/>
      <sheetName val="Лист1_(3)2"/>
      <sheetName val="на_31_12_07_(4)2"/>
      <sheetName val="CIP_Dec_20062"/>
      <sheetName val="C-Total_Market2"/>
      <sheetName val="I-Demand_Drivers2"/>
      <sheetName val="2_2_ОтклОТМ2"/>
      <sheetName val="1_3_2_ОТМ2"/>
      <sheetName val="д_7_0012"/>
      <sheetName val="3БК_Инвестиции2"/>
      <sheetName val="2008_ГСМ2"/>
      <sheetName val="Плата_за_загрязнение_2"/>
      <sheetName val="26_04_2013_(2)2"/>
      <sheetName val="ремонт_252"/>
      <sheetName val="PR_CN2"/>
      <sheetName val="Treatment_Summary2"/>
      <sheetName val="СВОД_Логистика2"/>
      <sheetName val="Ком_плат1"/>
      <sheetName val="__2_3_24"/>
      <sheetName val="H3_100_Rollforward"/>
      <sheetName val="GAAP_TB_31_12_01__detail_p&amp;l"/>
      <sheetName val="РСза_6-м_2012"/>
      <sheetName val="Кабельная_продукция1"/>
      <sheetName val="4_Налоги"/>
      <sheetName val="стр.145 рос. исп"/>
      <sheetName val="Отд.расх"/>
      <sheetName val="муз колледж"/>
      <sheetName val="7НК"/>
      <sheetName val="Input TI"/>
      <sheetName val=""/>
      <sheetName val="Б.мчас (П)"/>
      <sheetName val="Макро"/>
      <sheetName val="Технический"/>
      <sheetName val="ГБ"/>
      <sheetName val="Источник финансирования"/>
      <sheetName val="Месяцы"/>
      <sheetName val="ЭКРБ"/>
      <sheetName val="Способ закупки"/>
      <sheetName val="2_Уст_у_ж.д._тупика"/>
      <sheetName val="амортизация"/>
      <sheetName val="Вариант2,1"/>
      <sheetName val="Цена"/>
      <sheetName val="Настройки"/>
      <sheetName val="Strat 1H 2008"/>
      <sheetName val="Datasheet"/>
      <sheetName val="EMPLANM"/>
      <sheetName val="5.3. Усл. связи"/>
      <sheetName val="Допущения"/>
      <sheetName val="ремонтТ9"/>
      <sheetName val="34-143"/>
      <sheetName val="КАТО"/>
      <sheetName val="Loans out"/>
      <sheetName val="ОПГЗ"/>
      <sheetName val="План ГЗ"/>
      <sheetName val="ФБ-1"/>
      <sheetName val="АСТВ"/>
      <sheetName val="Ф1"/>
      <sheetName val="ОПУ_сверка"/>
      <sheetName val="доходы и расходы "/>
      <sheetName val="станции"/>
      <sheetName val="700-H"/>
      <sheetName val="Бонды стр.341"/>
      <sheetName val="стр_145_рос__исп"/>
      <sheetName val="SAD_Schedule"/>
      <sheetName val="расчет_прибыли"/>
      <sheetName val="ГПЗ_ПОСД_Способ_закупок"/>
      <sheetName val="ДС_МЗК"/>
      <sheetName val="Отд_расх"/>
      <sheetName val=" По скв"/>
      <sheetName val="Проект"/>
      <sheetName val="1кв. "/>
      <sheetName val="2кв."/>
      <sheetName val="10 БО (kzt)"/>
      <sheetName val="общ.фонд  "/>
      <sheetName val="Бюджет"/>
      <sheetName val="3НК"/>
      <sheetName val="Все_по䀀歎쬂⾕⠠倀"/>
      <sheetName val=" 4"/>
      <sheetName val="Project Detail Inputs"/>
      <sheetName val="I KEY INFORMATION"/>
      <sheetName val="VI REVENUE OOD"/>
      <sheetName val="IIb P&amp;L short"/>
      <sheetName val="IV REVENUE ROOMS"/>
      <sheetName val="IV REVENUE  F&amp;B"/>
      <sheetName val="собственный капитал"/>
      <sheetName val="Parameters"/>
      <sheetName val="SBM Reserve"/>
      <sheetName val="Год"/>
      <sheetName val="Фонд"/>
      <sheetName val="Assump"/>
      <sheetName val="ЦЕХА"/>
      <sheetName val="общ скв"/>
      <sheetName val="сводУМЗ"/>
      <sheetName val="План произв-ва (мес.) (бюджет)"/>
      <sheetName val="Загрузка "/>
      <sheetName val="Все_по⠠렀ኣ㠾ኡ耾"/>
      <sheetName val="7  (3)"/>
      <sheetName val="Все_по䐀⩛ഀ䎃԰_x0000_缀"/>
      <sheetName val="Data"/>
      <sheetName val="Все_по/_x0000_耀S_x0000__x0000_缀"/>
      <sheetName val="Кнфиг сетка"/>
      <sheetName val="Все_по吀ᥢഀ榃԰_x0000_缀"/>
      <sheetName val="Все_по쬂᎕鐁ᘲ䠺"/>
      <sheetName val="расчет"/>
      <sheetName val="Текущие_цены"/>
      <sheetName val="ФСМн_"/>
      <sheetName val="ФХ_"/>
      <sheetName val="ФХС-40_"/>
      <sheetName val="ФХС-48_"/>
      <sheetName val="1_вариант__2009_"/>
      <sheetName val="Б_мчас_(П)"/>
      <sheetName val="I__Прогноз_доходов"/>
      <sheetName val="Все_по䐀⩛ഀ䎃԰"/>
      <sheetName val="Все_по/"/>
      <sheetName val="Все_по吀ᥢഀ榃԰"/>
      <sheetName val="july_03_pg8"/>
      <sheetName val="Общие"/>
      <sheetName val="титфин"/>
      <sheetName val="Пр.М"/>
      <sheetName val="Ф7"/>
      <sheetName val="Ф10"/>
      <sheetName val="Пр1"/>
      <sheetName val="Пр2.2"/>
      <sheetName val="Ф11"/>
      <sheetName val="Пр4 (2)"/>
      <sheetName val="Справка ИЦА"/>
      <sheetName val="Справка 2"/>
      <sheetName val="на 10.02.06"/>
      <sheetName val="_ССЫЛКА"/>
      <sheetName val="Пок"/>
      <sheetName val="Справка "/>
      <sheetName val="ЖГРЭС за 09.02.06"/>
      <sheetName val="Все_поԯ"/>
      <sheetName val="Пр4"/>
      <sheetName val="Расчеты ОСД"/>
      <sheetName val="Все_поԯ_x0000_缀_x0000__x0000__x0000_턀"/>
      <sheetName val="I. Прогноз доходов"/>
      <sheetName val="Т2"/>
      <sheetName val="5NK_"/>
      <sheetName val="Main_Page"/>
      <sheetName val="Источник_финансирования"/>
      <sheetName val="Способ_закупки"/>
      <sheetName val="Зам_нгду-1(наг)"/>
      <sheetName val="Зам_нгду-1"/>
      <sheetName val="Зам_ОЭПУ(доб)"/>
      <sheetName val="Зам_нгду-2(наг)"/>
      <sheetName val="Зам_ОЭПУ(наг)"/>
      <sheetName val="сут_рап_снижПТО_по_мероп"/>
      <sheetName val="Заявлени+сдач_обх_по_22_02_12"/>
      <sheetName val="для_рекомендации_на_09_02_12г"/>
      <sheetName val="рев_на_09_06_"/>
      <sheetName val="IFRS_FS"/>
      <sheetName val="Список_документов"/>
      <sheetName val="с_01_08_по_17_10_=_1569_вагонов"/>
      <sheetName val="Лист_1"/>
      <sheetName val="Strat_1H_2008"/>
      <sheetName val="пр-во"/>
      <sheetName val="DONNEES"/>
      <sheetName val="Anlagevermögen"/>
      <sheetName val="Осн.пока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 refreshError="1"/>
      <sheetData sheetId="203" refreshError="1"/>
      <sheetData sheetId="204" refreshError="1"/>
      <sheetData sheetId="205" refreshError="1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>
        <row r="1">
          <cell r="G1">
            <v>0</v>
          </cell>
        </row>
      </sheetData>
      <sheetData sheetId="260">
        <row r="1">
          <cell r="G1">
            <v>0</v>
          </cell>
        </row>
      </sheetData>
      <sheetData sheetId="261">
        <row r="1">
          <cell r="G1">
            <v>0</v>
          </cell>
        </row>
      </sheetData>
      <sheetData sheetId="262">
        <row r="1">
          <cell r="G1" t="str">
            <v xml:space="preserve"> </v>
          </cell>
        </row>
      </sheetData>
      <sheetData sheetId="263">
        <row r="1">
          <cell r="G1" t="str">
            <v/>
          </cell>
        </row>
      </sheetData>
      <sheetData sheetId="264">
        <row r="1">
          <cell r="G1">
            <v>0</v>
          </cell>
        </row>
      </sheetData>
      <sheetData sheetId="265">
        <row r="1">
          <cell r="G1">
            <v>0</v>
          </cell>
        </row>
      </sheetData>
      <sheetData sheetId="266">
        <row r="1">
          <cell r="G1" t="str">
            <v xml:space="preserve"> </v>
          </cell>
        </row>
      </sheetData>
      <sheetData sheetId="267">
        <row r="1">
          <cell r="G1" t="str">
            <v/>
          </cell>
        </row>
      </sheetData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>
        <row r="1">
          <cell r="G1">
            <v>0</v>
          </cell>
        </row>
      </sheetData>
      <sheetData sheetId="289">
        <row r="1">
          <cell r="G1">
            <v>0</v>
          </cell>
        </row>
      </sheetData>
      <sheetData sheetId="290">
        <row r="1">
          <cell r="G1">
            <v>0</v>
          </cell>
        </row>
      </sheetData>
      <sheetData sheetId="291">
        <row r="1">
          <cell r="G1">
            <v>0</v>
          </cell>
        </row>
      </sheetData>
      <sheetData sheetId="292">
        <row r="1">
          <cell r="G1">
            <v>0</v>
          </cell>
        </row>
      </sheetData>
      <sheetData sheetId="293">
        <row r="1">
          <cell r="G1">
            <v>0</v>
          </cell>
        </row>
      </sheetData>
      <sheetData sheetId="294">
        <row r="1">
          <cell r="G1">
            <v>0</v>
          </cell>
        </row>
      </sheetData>
      <sheetData sheetId="295">
        <row r="1">
          <cell r="G1">
            <v>0</v>
          </cell>
        </row>
      </sheetData>
      <sheetData sheetId="296">
        <row r="1">
          <cell r="G1">
            <v>0</v>
          </cell>
        </row>
      </sheetData>
      <sheetData sheetId="297">
        <row r="1">
          <cell r="G1">
            <v>0</v>
          </cell>
        </row>
      </sheetData>
      <sheetData sheetId="298">
        <row r="1">
          <cell r="G1">
            <v>0</v>
          </cell>
        </row>
      </sheetData>
      <sheetData sheetId="299">
        <row r="1">
          <cell r="G1">
            <v>0</v>
          </cell>
        </row>
      </sheetData>
      <sheetData sheetId="300">
        <row r="1">
          <cell r="G1">
            <v>0</v>
          </cell>
        </row>
      </sheetData>
      <sheetData sheetId="301">
        <row r="1">
          <cell r="G1">
            <v>0</v>
          </cell>
        </row>
      </sheetData>
      <sheetData sheetId="302">
        <row r="1">
          <cell r="G1">
            <v>0</v>
          </cell>
        </row>
      </sheetData>
      <sheetData sheetId="303">
        <row r="1">
          <cell r="G1">
            <v>0</v>
          </cell>
        </row>
      </sheetData>
      <sheetData sheetId="304">
        <row r="1">
          <cell r="G1">
            <v>0</v>
          </cell>
        </row>
      </sheetData>
      <sheetData sheetId="305">
        <row r="1">
          <cell r="G1">
            <v>0</v>
          </cell>
        </row>
      </sheetData>
      <sheetData sheetId="306">
        <row r="1">
          <cell r="G1">
            <v>0</v>
          </cell>
        </row>
      </sheetData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>
        <row r="1">
          <cell r="G1">
            <v>0</v>
          </cell>
        </row>
      </sheetData>
      <sheetData sheetId="521">
        <row r="1">
          <cell r="G1">
            <v>0</v>
          </cell>
        </row>
      </sheetData>
      <sheetData sheetId="522">
        <row r="1">
          <cell r="G1">
            <v>0</v>
          </cell>
        </row>
      </sheetData>
      <sheetData sheetId="523">
        <row r="1">
          <cell r="G1">
            <v>0</v>
          </cell>
        </row>
      </sheetData>
      <sheetData sheetId="524">
        <row r="1">
          <cell r="G1">
            <v>0</v>
          </cell>
        </row>
      </sheetData>
      <sheetData sheetId="525">
        <row r="1">
          <cell r="G1">
            <v>0</v>
          </cell>
        </row>
      </sheetData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/>
      <sheetData sheetId="563"/>
      <sheetData sheetId="564"/>
      <sheetData sheetId="565"/>
      <sheetData sheetId="566"/>
      <sheetData sheetId="567"/>
      <sheetData sheetId="568" refreshError="1"/>
      <sheetData sheetId="569" refreshError="1"/>
      <sheetData sheetId="570"/>
      <sheetData sheetId="571"/>
      <sheetData sheetId="572"/>
      <sheetData sheetId="573" refreshError="1"/>
      <sheetData sheetId="574" refreshError="1"/>
      <sheetData sheetId="575">
        <row r="1">
          <cell r="G1" t="str">
            <v/>
          </cell>
        </row>
      </sheetData>
      <sheetData sheetId="576">
        <row r="1">
          <cell r="G1" t="str">
            <v/>
          </cell>
        </row>
      </sheetData>
      <sheetData sheetId="577">
        <row r="1">
          <cell r="G1">
            <v>0</v>
          </cell>
        </row>
      </sheetData>
      <sheetData sheetId="578">
        <row r="1">
          <cell r="G1">
            <v>0</v>
          </cell>
        </row>
      </sheetData>
      <sheetData sheetId="579">
        <row r="1">
          <cell r="G1">
            <v>0</v>
          </cell>
        </row>
      </sheetData>
      <sheetData sheetId="580">
        <row r="1">
          <cell r="G1" t="str">
            <v/>
          </cell>
        </row>
      </sheetData>
      <sheetData sheetId="581" refreshError="1"/>
      <sheetData sheetId="582" refreshError="1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 refreshError="1"/>
      <sheetData sheetId="615" refreshError="1"/>
      <sheetData sheetId="616" refreshError="1"/>
      <sheetData sheetId="61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Добычанефти4"/>
      <sheetName val="поставкасравн13"/>
      <sheetName val="из сем"/>
      <sheetName val="#ССЫЛКА"/>
      <sheetName val="Пр2"/>
      <sheetName val="Форма2"/>
      <sheetName val="ФОТ"/>
      <sheetName val="справка"/>
      <sheetName val="группа"/>
      <sheetName val="Water trucking 2005"/>
      <sheetName val="Ден потоки"/>
      <sheetName val="#REF"/>
      <sheetName val="5NK "/>
      <sheetName val="флормиро"/>
      <sheetName val="Hidden"/>
      <sheetName val="СписокТЭП"/>
      <sheetName val="Титул1"/>
      <sheetName val="цены14"/>
      <sheetName val="Нефть"/>
      <sheetName val="ДС МЗК"/>
      <sheetName val="Лист2"/>
      <sheetName val="д.7.001"/>
      <sheetName val="ЕдИзм"/>
      <sheetName val="Форма3.6"/>
      <sheetName val="Текущие цены"/>
      <sheetName val="рабочий"/>
      <sheetName val="окраска"/>
      <sheetName val="ОТиТБ"/>
      <sheetName val="УПРАВЛЕНИЕ11"/>
      <sheetName val="МАТЕР.433,452"/>
      <sheetName val="Форма1"/>
      <sheetName val="list"/>
      <sheetName val="LME_prices"/>
      <sheetName val="титул.лист "/>
      <sheetName val="Изменяемые данные"/>
      <sheetName val="Начисления процентов"/>
      <sheetName val="январь 2014"/>
      <sheetName val="февраль 2014"/>
      <sheetName val="март 2014"/>
      <sheetName val="апрель 2014"/>
      <sheetName val="май 2014"/>
      <sheetName val="июнь 2014"/>
      <sheetName val="июль 2014"/>
      <sheetName val="август 2014"/>
      <sheetName val="сентябрь 2014"/>
      <sheetName val="ноябрь 2014"/>
      <sheetName val="декабрь 2014"/>
      <sheetName val="январь2015"/>
      <sheetName val="февраль 2015"/>
      <sheetName val="март 2015"/>
      <sheetName val="апрель 2015 г"/>
      <sheetName val="май 2015 г."/>
      <sheetName val="июнь 2015 г."/>
      <sheetName val="#REF!"/>
      <sheetName val="ремонт 25"/>
      <sheetName val="Индексы"/>
      <sheetName val="ЛКЗ и ЭКЗ"/>
      <sheetName val="материалы"/>
      <sheetName val="измен. формы"/>
      <sheetName val="Financial ratios А3"/>
      <sheetName val="План закупок"/>
      <sheetName val="  2.3.2"/>
      <sheetName val="Баланс"/>
      <sheetName val="P9-BS by Co"/>
      <sheetName val="пробег м расх"/>
      <sheetName val="пробмч по город"/>
      <sheetName val="рев на 09.06."/>
      <sheetName val="PP&amp;E mvt for 2003"/>
      <sheetName val="Лист1"/>
      <sheetName val="зоны"/>
      <sheetName val="Зам.нгду-1(наг)"/>
      <sheetName val="Зам.нгду-1"/>
      <sheetName val="Зам.ОЭПУ(доб)"/>
      <sheetName val="Зам.нгду-2(наг)"/>
      <sheetName val="черновик"/>
      <sheetName val="для впр"/>
      <sheetName val="замер"/>
      <sheetName val="доб"/>
      <sheetName val="Справочник"/>
      <sheetName val="9-1"/>
      <sheetName val="4"/>
      <sheetName val="1-1"/>
      <sheetName val="1"/>
      <sheetName val="XREF"/>
      <sheetName val="ЦентрЗатр"/>
      <sheetName val="Предпр"/>
      <sheetName val="FES"/>
      <sheetName val="1.411.1"/>
      <sheetName val="ФС-75"/>
      <sheetName val="ФСМн "/>
      <sheetName val="ФХ "/>
      <sheetName val="ФХС-40 "/>
      <sheetName val="ФХС-48 "/>
      <sheetName val="DATA-Ambition_COA"/>
      <sheetName val="Б.мчас (П)"/>
      <sheetName val="summary"/>
      <sheetName val="Форма1_(2)"/>
      <sheetName val="Форма7_"/>
      <sheetName val="Добыча_нефти4"/>
      <sheetName val="поставка_сравн13"/>
      <sheetName val="из_сем"/>
      <sheetName val="5NK_"/>
      <sheetName val="д_7_001"/>
      <sheetName val="Текущие_цены"/>
      <sheetName val="ДС_МЗК"/>
      <sheetName val="Форма3_6"/>
      <sheetName val="Ден_потоки"/>
      <sheetName val="Water_trucking_2005"/>
      <sheetName val="МАТЕР_433,452"/>
      <sheetName val="Изменяемые_данные"/>
      <sheetName val="Начисления_процентов"/>
      <sheetName val="январь_2014"/>
      <sheetName val="февраль_2014"/>
      <sheetName val="март_2014"/>
      <sheetName val="апрель_2014"/>
      <sheetName val="май_2014"/>
      <sheetName val="июнь_2014"/>
      <sheetName val="июль_2014"/>
      <sheetName val="август_2014"/>
      <sheetName val="сентябрь_2014"/>
      <sheetName val="ноябрь_2014"/>
      <sheetName val="декабрь_2014"/>
      <sheetName val="февраль_2015"/>
      <sheetName val="март_2015"/>
      <sheetName val="апрель_2015_г"/>
      <sheetName val="май_2015_г_"/>
      <sheetName val="июнь_2015_г_"/>
      <sheetName val="титул_лист_"/>
      <sheetName val="ремонт_25"/>
      <sheetName val="ЛКЗ_и_ЭКЗ"/>
      <sheetName val="Financial_ratios_А3"/>
      <sheetName val="1_411_1"/>
      <sheetName val="измен__формы"/>
      <sheetName val="с 01.08 по 17.10 = 1569 вагонов"/>
      <sheetName val="Const"/>
      <sheetName val="Control"/>
      <sheetName val="б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-1"/>
      <sheetName val="U-2 (2)"/>
      <sheetName val="U-2"/>
      <sheetName val="Prelim Cost"/>
      <sheetName val="Пр2"/>
      <sheetName val="ОТиТБ"/>
      <sheetName val="из сем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  <sheetName val="потр"/>
      <sheetName val="СН"/>
      <sheetName val="Потребители"/>
      <sheetName val="Блоки"/>
      <sheetName val="Пок"/>
      <sheetName val="Сдача "/>
      <sheetName val="Форма2"/>
      <sheetName val="ОборБалФормОтч"/>
      <sheetName val="МО 0012"/>
      <sheetName val="NOV"/>
      <sheetName val="Бюджет"/>
      <sheetName val="Пр2"/>
      <sheetName val="Assumptions"/>
      <sheetName val="СПгнг"/>
      <sheetName val="ведомость"/>
      <sheetName val="Добыча нефти4"/>
      <sheetName val="Ввод"/>
      <sheetName val="N_SVOD"/>
      <sheetName val="п11"/>
      <sheetName val="п23"/>
      <sheetName val="п25"/>
      <sheetName val="п26"/>
      <sheetName val="п31"/>
      <sheetName val="п4"/>
      <sheetName val="п5"/>
      <sheetName val="п7"/>
      <sheetName val="п8"/>
      <sheetName val="п25ЦТАИ"/>
      <sheetName val="Лист3"/>
      <sheetName val="12 из 57 АЗС"/>
      <sheetName val="Sheet1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поставка_сравн13"/>
      <sheetName val="Сдача_"/>
      <sheetName val="МО_0012"/>
      <sheetName val="Добыча_нефти4"/>
      <sheetName val="Loans out"/>
      <sheetName val="справка"/>
      <sheetName val="Осн"/>
      <sheetName val="Статьи затрат"/>
      <sheetName val="2007 0,01"/>
      <sheetName val="ЦентрЗатр"/>
      <sheetName val="ЕдИзм"/>
      <sheetName val="Предпр"/>
      <sheetName val="Изменяемые данные"/>
      <sheetName val="мат расходы"/>
      <sheetName val="  2.3.2"/>
      <sheetName val="Info"/>
      <sheetName val="MS"/>
      <sheetName val="IS"/>
      <sheetName val="ОТиТБ"/>
      <sheetName val="t0_name"/>
      <sheetName val="группа"/>
      <sheetName val="класс"/>
      <sheetName val="факт 2005 г."/>
      <sheetName val="всп"/>
      <sheetName val="Исх.данные"/>
      <sheetName val="ОКВЭД_свод"/>
      <sheetName val="нч"/>
      <sheetName val="Свод"/>
      <sheetName val="базовые допущения"/>
      <sheetName val="из сем"/>
      <sheetName val="ИП_ДО_БЛ "/>
      <sheetName val="аренда цс"/>
      <sheetName val="База"/>
      <sheetName val="Лист 1"/>
      <sheetName val="д.7.001"/>
      <sheetName val="list"/>
      <sheetName val="ТЭП"/>
      <sheetName val="СписокТЭП"/>
      <sheetName val="L-1"/>
      <sheetName val="I KEY INFORMATION"/>
      <sheetName val="Счетчики"/>
      <sheetName val="ввод-вывод ОС авг2004- 2005"/>
      <sheetName val="ID-06"/>
      <sheetName val="сырье и материалы"/>
      <sheetName val="I. Прогноз доходов"/>
      <sheetName val="Resp _2_"/>
      <sheetName val="L-1 (БРК)"/>
      <sheetName val="g-1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2_"/>
      <sheetName val="глина"/>
      <sheetName val="13 NGDO"/>
      <sheetName val="жд тарифы"/>
      <sheetName val="2 БО (тенге)"/>
      <sheetName val="FES"/>
      <sheetName val="Счет-ф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Об-я св-а"/>
      <sheetName val="2БО"/>
      <sheetName val="Пром1"/>
      <sheetName val="#REF"/>
      <sheetName val="Отпуск продукции"/>
      <sheetName val="Баланс"/>
      <sheetName val="Нефть"/>
      <sheetName val="LME_prices"/>
      <sheetName val="Исходн"/>
      <sheetName val="SAD Schedule"/>
      <sheetName val="A4.100"/>
      <sheetName val="подготовка кадр."/>
      <sheetName val="Форма1"/>
      <sheetName val="авансы выданные-1"/>
      <sheetName val="Деб-1"/>
      <sheetName val="1NK"/>
      <sheetName val="5R"/>
      <sheetName val="Объемы газ"/>
      <sheetName val="сброс"/>
      <sheetName val="Бал. тов. пр.-1"/>
      <sheetName val="предприятия"/>
      <sheetName val="UNITPRICES"/>
      <sheetName val="Добычанефти4"/>
      <sheetName val="поставкасравн13"/>
      <sheetName val="#"/>
      <sheetName val="Лист5"/>
      <sheetName val="Позиция"/>
      <sheetName val="пожар.охрана"/>
      <sheetName val="рев на 09.06."/>
      <sheetName val="Расчет2000Прямой"/>
      <sheetName val="Форма2.xls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7.1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?"/>
      <sheetName val="NPV"/>
      <sheetName val="Инв.вл тыс.ед"/>
      <sheetName val="Содержание"/>
      <sheetName val="14.1.2.2.(Услуги связи)"/>
      <sheetName val="2.2 ОтклОТМ"/>
      <sheetName val="1.3.2 ОТМ"/>
      <sheetName val="Дт-Кт"/>
      <sheetName val="1кв. "/>
      <sheetName val="2кв."/>
      <sheetName val="Дт-Кт_АНАЛ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_ 2_3_2"/>
      <sheetName val="1.1 Паспорт"/>
      <sheetName val="5NK "/>
      <sheetName val="по 2007 году план на 2008 год"/>
      <sheetName val="Труд."/>
      <sheetName val="БиВи (290)"/>
      <sheetName val="450"/>
      <sheetName val="Сеть"/>
      <sheetName val="Форма 18"/>
      <sheetName val="МАТЕР.433,452"/>
      <sheetName val="Спецификация"/>
      <sheetName val="МодельППП (Свод)"/>
      <sheetName val="1. Доходы"/>
      <sheetName val="3.ФОТ"/>
      <sheetName val="1,3 новая"/>
      <sheetName val="ФОТ"/>
      <sheetName val="Содерж сов.дир"/>
      <sheetName val="Консультац"/>
      <sheetName val="Соц"/>
      <sheetName val="3НК"/>
      <sheetName val="Лист1 (3)"/>
      <sheetName val="на 31.12.07 (4)"/>
      <sheetName val="CIP Dec 2006"/>
      <sheetName val="2 БО"/>
      <sheetName val="Income $"/>
      <sheetName val="10 БО (kzt)"/>
      <sheetName val="Profit &amp; Loss Total"/>
      <sheetName val="TB 2005"/>
      <sheetName val="B-4"/>
      <sheetName val="Links"/>
      <sheetName val="GAAP TB 31.12.01  detail p&amp;l"/>
      <sheetName val=""/>
      <sheetName val="Settings"/>
      <sheetName val="1.401.2"/>
      <sheetName val="ТЭП старая"/>
      <sheetName val="постоянные затраты"/>
      <sheetName val="Курсы"/>
      <sheetName val="данн"/>
      <sheetName val="Исход"/>
      <sheetName val="Hidden"/>
      <sheetName val="Титул1"/>
      <sheetName val="K6210"/>
      <sheetName val="#REF!"/>
      <sheetName val="Test of FA Installation"/>
      <sheetName val="Additions"/>
      <sheetName val="PV-date"/>
      <sheetName val="Добыча_нефти4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13_NGDO"/>
      <sheetName val="жд_тарифы"/>
      <sheetName val="2_БО_(тенге)"/>
      <sheetName val="I__Прогноз_доходов"/>
      <sheetName val="Input_TD"/>
      <sheetName val="Отпуск_продукции"/>
      <sheetName val="табель"/>
      <sheetName val="баки _2_"/>
      <sheetName val="ИД"/>
      <sheetName val="Способ закупки"/>
      <sheetName val="Data"/>
      <sheetName val="Транс12дек"/>
      <sheetName val="7НК"/>
      <sheetName val="indx"/>
      <sheetName val="PL12"/>
      <sheetName val="Prelim Cost"/>
      <sheetName val="цеховые"/>
      <sheetName val="Dictionaries"/>
      <sheetName val="Накл"/>
      <sheetName val="смета"/>
      <sheetName val="MATRIX_DA_10"/>
      <sheetName val="_"/>
      <sheetName val="2002(v2)"/>
      <sheetName val="BS new"/>
      <sheetName val="исходА"/>
      <sheetName val="форма 3 смета затрат"/>
      <sheetName val="4.Налоги"/>
      <sheetName val="Справка ИЦА"/>
      <sheetName val="Sheet2"/>
      <sheetName val="РСза 6-м 2012"/>
      <sheetName val="июнь"/>
      <sheetName val="КОнфиг"/>
      <sheetName val="путевки"/>
      <sheetName val="Заявлени+сдач.обх.по 22.02.12"/>
      <sheetName val="K_100_LS (2)"/>
      <sheetName val="H3.300 (2)"/>
      <sheetName val="K_300_RFD (2)"/>
      <sheetName val="SMSTemp"/>
      <sheetName val="ТитулЛистОтч"/>
      <sheetName val="definitions"/>
      <sheetName val="ЭМГ"/>
      <sheetName val="14_1_2_2__Услуги связи_"/>
      <sheetName val="Common"/>
      <sheetName val="OPEX&amp;FIN"/>
      <sheetName val="Comp"/>
      <sheetName val="показатели"/>
      <sheetName val="черновик"/>
      <sheetName val="2в"/>
      <sheetName val="общ-нефт"/>
      <sheetName val="ОГВ"/>
      <sheetName val="общ.фонд  "/>
      <sheetName val="гор"/>
      <sheetName val="Месяц"/>
      <sheetName val="зоны"/>
      <sheetName val="Форма_7_1_3"/>
      <sheetName val="Форма_7_(2)3"/>
      <sheetName val="Форма_7_балансировка_(2)3"/>
      <sheetName val="Форма_7_балансировка3"/>
      <sheetName val="Форма_7_пр3"/>
      <sheetName val="Форма_14"/>
      <sheetName val="Форма_23"/>
      <sheetName val="Форма_2_1_3"/>
      <sheetName val="Форма_33"/>
      <sheetName val="Форма_3_13"/>
      <sheetName val="Форма3_23"/>
      <sheetName val="Форма3_33"/>
      <sheetName val="Форма3_43"/>
      <sheetName val="Форма3_53"/>
      <sheetName val="Форма3_63"/>
      <sheetName val="Форма3_73"/>
      <sheetName val="Форма3_83"/>
      <sheetName val="Форма3_93"/>
      <sheetName val="Форма_3_103"/>
      <sheetName val="Форма5_13"/>
      <sheetName val="Форма5_23"/>
      <sheetName val="Форма6_13"/>
      <sheetName val="Форма_7_3"/>
      <sheetName val="Форма_7_фин3"/>
      <sheetName val="Форма_7_кас_(2)3"/>
      <sheetName val="Форма_7_кас_(3)3"/>
      <sheetName val="Форма_7_кас3"/>
      <sheetName val="Форма_7__13"/>
      <sheetName val="Форма7_3"/>
      <sheetName val="Форма_6стара3"/>
      <sheetName val="Форма_73"/>
      <sheetName val="Форма_83"/>
      <sheetName val="Форма_113"/>
      <sheetName val="__2_3_23"/>
      <sheetName val="из_сем3"/>
      <sheetName val="поставка_сравн133"/>
      <sheetName val="Инв_вл_тыс_ед"/>
      <sheetName val="14_1_2_2_(Услуги_связи)"/>
      <sheetName val="7_1"/>
      <sheetName val="2_2_ОтклОТМ"/>
      <sheetName val="1_3_2_ОТМ"/>
      <sheetName val="1кв__"/>
      <sheetName val="2кв_"/>
      <sheetName val="Статьи_затрат"/>
      <sheetName val="__2_3_24"/>
      <sheetName val="3_ФОТ"/>
      <sheetName val="1,3_новая"/>
      <sheetName val="12_из_57_АЗС"/>
      <sheetName val="Содерж_сов_дир"/>
      <sheetName val="Изменяемые_данные"/>
      <sheetName val="мат_расходы"/>
      <sheetName val="факт_2005_г_"/>
      <sheetName val="ИП_ДО_БЛ_"/>
      <sheetName val="аренда_цс"/>
      <sheetName val="2007_0,01"/>
      <sheetName val="Исх_данные"/>
      <sheetName val="Лист_1"/>
      <sheetName val="Лист1_(3)"/>
      <sheetName val="на_31_12_07_(4)"/>
      <sheetName val="CIP_Dec_2006"/>
      <sheetName val="2_БО"/>
      <sheetName val="Income_$"/>
      <sheetName val="10_БО_(kzt)"/>
      <sheetName val="SAD_Schedule"/>
      <sheetName val="A4_100"/>
      <sheetName val="подготовка_кадр_"/>
      <sheetName val="авансы_выданные-1"/>
      <sheetName val="Объемы_газ"/>
      <sheetName val="Титульный_лист"/>
      <sheetName val="баланс_Ф10"/>
      <sheetName val="к_адм_и_предст"/>
      <sheetName val="Предст_расходы"/>
      <sheetName val="инфор_усл"/>
      <sheetName val="Юр_усл"/>
      <sheetName val="Аренда_офиса"/>
      <sheetName val="Предст_Москва_"/>
      <sheetName val="Kozh_Prod"/>
      <sheetName val="Alibek_Prod"/>
      <sheetName val="хим_К"/>
      <sheetName val="хим_А-ла"/>
      <sheetName val="Sales_Exp-s"/>
      <sheetName val="Cost_center"/>
      <sheetName val="Сот_связь"/>
      <sheetName val="Well_CAPEX"/>
      <sheetName val="Prod-n_график"/>
      <sheetName val="Себест_А"/>
      <sheetName val="Себест_(К)"/>
      <sheetName val="себест_на_ед"/>
      <sheetName val="ГСМ_А"/>
      <sheetName val="ГСМ_К"/>
      <sheetName val="МАТРИЦА_ЗАТРАТ"/>
      <sheetName val="CASH_прямой_метод"/>
      <sheetName val="Кап_з-ты"/>
      <sheetName val="З_пл"/>
      <sheetName val="Налоги_по_зп"/>
      <sheetName val="Усл_стор"/>
      <sheetName val="Свод_налогов"/>
      <sheetName val="Обслуживание_ВС"/>
      <sheetName val="Стр_затрат"/>
      <sheetName val="Доли_Акционеров"/>
      <sheetName val="Profit_&amp;_Loss_Total"/>
      <sheetName val="TB_2005"/>
      <sheetName val="GAAP_TB_31_12_01__detail_p&amp;l"/>
      <sheetName val="1_1_Паспорт"/>
      <sheetName val="1_401_2"/>
      <sheetName val="ТЭП_старая"/>
      <sheetName val="д_7_001"/>
      <sheetName val="постоянные_затраты"/>
      <sheetName val="пожар_охрана"/>
      <sheetName val="Об-я_св-а"/>
      <sheetName val="рев_на_09_06_"/>
      <sheetName val="Бал__тов__пр_-1"/>
      <sheetName val="форма_3_смета_затрат"/>
      <sheetName val="4_Налоги"/>
      <sheetName val="базовые_допущения"/>
      <sheetName val="РСза_6-м_2012"/>
      <sheetName val="Справка_ИЦА"/>
      <sheetName val="Способ_закупки"/>
      <sheetName val="спр. АРЕМ"/>
      <sheetName val="общие данные"/>
      <sheetName val="отделы"/>
      <sheetName val="name"/>
      <sheetName val="исп.см."/>
      <sheetName val="персонала"/>
      <sheetName val="TOC"/>
      <sheetName val="Расходы и доходы"/>
      <sheetName val="Январь"/>
      <sheetName val="KTG_m"/>
      <sheetName val="Начисления процентов"/>
      <sheetName val="точн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/>
      <sheetData sheetId="463"/>
      <sheetData sheetId="464"/>
      <sheetData sheetId="465"/>
      <sheetData sheetId="466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/>
      <sheetData sheetId="531" refreshError="1"/>
      <sheetData sheetId="532" refreshError="1"/>
      <sheetData sheetId="533" refreshError="1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Добычанефти4"/>
      <sheetName val="поставкасравн13"/>
      <sheetName val="ТЭП старая"/>
      <sheetName val="поставка сравн13"/>
      <sheetName val="N_SVOD"/>
      <sheetName val="объемы"/>
      <sheetName val="из сем"/>
      <sheetName val="ОборБалФормОтч"/>
      <sheetName val="ИзменяемыеДанные"/>
      <sheetName val="14_1_2_2_(Услуги_связи)1"/>
      <sheetName val="14_1_2_2_(Услуги_связи)"/>
      <sheetName val="14_1_2_2_(Услуги_связи)2"/>
      <sheetName val="Сдача "/>
      <sheetName val="7.1"/>
      <sheetName val="Ф4_КБМ+АФ"/>
      <sheetName val="Бюджет"/>
      <sheetName val="ЕдИзм"/>
      <sheetName val="Предпр"/>
      <sheetName val="Treatment Summary"/>
      <sheetName val="Форма3.6"/>
      <sheetName val="Справочник"/>
      <sheetName val="14_1_2_2__Услуги связи_"/>
      <sheetName val="Пром1"/>
      <sheetName val="#REF"/>
      <sheetName val="L-1 Займ БРК инвест цели"/>
      <sheetName val="G-1"/>
      <sheetName val="Assumptions"/>
      <sheetName val="исп.см."/>
      <sheetName val="Добыча нефти4"/>
      <sheetName val="справка"/>
      <sheetName val="группа"/>
      <sheetName val="1Утв ТК  Capex 07 "/>
      <sheetName val="Prelim Cost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  2.3.2"/>
      <sheetName val="11"/>
      <sheetName val="Содержание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по 2007 году план на 2008 год"/>
      <sheetName val="д.7.001"/>
      <sheetName val="5NK "/>
      <sheetName val="Пр2"/>
      <sheetName val="Add-s test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Статьи затрат"/>
      <sheetName val="Справка ИЦА"/>
      <sheetName val="Keys"/>
      <sheetName val="Месяц"/>
      <sheetName val="Расчет2000Прямой"/>
      <sheetName val="АЗФ"/>
      <sheetName val="АК"/>
      <sheetName val="Актюбе"/>
      <sheetName val="ССГПО"/>
      <sheetName val="ОСВ"/>
      <sheetName val="приложение№3"/>
      <sheetName val="ОТиТБ"/>
      <sheetName val="2002(v1)"/>
      <sheetName val="list"/>
      <sheetName val="AFS"/>
      <sheetName val="БиВи (290)"/>
      <sheetName val="СписокТЭП"/>
      <sheetName val="Лист5"/>
      <sheetName val="L-1"/>
      <sheetName val="I. Прогноз доходов"/>
      <sheetName val="LME_prices"/>
      <sheetName val="Нефть"/>
      <sheetName val="МодельППП (Свод)"/>
      <sheetName val="общие данные"/>
      <sheetName val="отделы"/>
      <sheetName val="2002(v2)"/>
      <sheetName val="Титул1"/>
      <sheetName val="текст"/>
      <sheetName val="филиалы"/>
      <sheetName val="Макро"/>
      <sheetName val="Лист3"/>
      <sheetName val="точн2"/>
      <sheetName val="июнь"/>
      <sheetName val="май 203"/>
      <sheetName val="Лист6"/>
      <sheetName val="Лист1"/>
      <sheetName val="BS new"/>
      <sheetName val="ФП"/>
      <sheetName val="флормиро"/>
      <sheetName val="450 (2)"/>
      <sheetName val="ввод-вывод ОС авг2004- 2005"/>
      <sheetName val="2007 0,01"/>
      <sheetName val="Накл"/>
      <sheetName val="Sheet1"/>
      <sheetName val="исходные данные"/>
      <sheetName val="2.8. стр-ра себестоимости"/>
      <sheetName val="6БО"/>
      <sheetName val="Форма 3"/>
      <sheetName val="Форма 2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#REF!"/>
      <sheetName val="Loans out"/>
      <sheetName val="Гр5(о)"/>
      <sheetName val="свод"/>
      <sheetName val="Сводная"/>
      <sheetName val="Hidden"/>
      <sheetName val="МАТЕР.433,452"/>
      <sheetName val="ГБ"/>
      <sheetName val="мат расходы"/>
      <sheetName val="Потребители"/>
      <sheetName val="Блоки"/>
      <sheetName val="Баланс"/>
      <sheetName val="КР материалы"/>
      <sheetName val="Movements"/>
      <sheetName val="план"/>
      <sheetName val="класс"/>
      <sheetName val="01-45"/>
      <sheetName val="Спр_ пласт"/>
      <sheetName val="Capex"/>
      <sheetName val="Подразд"/>
      <sheetName val="Sheet2"/>
      <sheetName val="РСза 6-м 2012"/>
      <sheetName val="Dictionaries"/>
      <sheetName val="Преискурант"/>
      <sheetName val=" 2.3.2"/>
      <sheetName val="Sheet5"/>
      <sheetName val="База"/>
      <sheetName val="сброс"/>
      <sheetName val="9-1"/>
      <sheetName val="4"/>
      <sheetName val="1-1"/>
      <sheetName val="1"/>
      <sheetName val="Тарифы"/>
      <sheetName val="Предпосылки"/>
      <sheetName val="IS"/>
      <sheetName val="Форма 18"/>
      <sheetName val="2_2 ОтклОТМ"/>
      <sheetName val="1_3_2 ОТМ"/>
      <sheetName val="ЯНВАРЬ"/>
      <sheetName val="списки"/>
      <sheetName val="факт 2005 г."/>
      <sheetName val="3.ФОТ"/>
      <sheetName val="4.Налоги"/>
      <sheetName val="Штатка"/>
      <sheetName val="Инвестиции"/>
      <sheetName val="Прибыль"/>
      <sheetName val="смета"/>
      <sheetName val="Исполнение по БЕ"/>
      <sheetName val="Технический"/>
      <sheetName val="КАТО"/>
      <sheetName val="ОПГЗ"/>
      <sheetName val="План ГЗ"/>
      <sheetName val="Перем. затр"/>
      <sheetName val="ИП_ДО_БЛ "/>
      <sheetName val="1 вариант  2009 "/>
      <sheetName val="suppl-pack"/>
      <sheetName val="14_1_2_2_(Услуги_связи)4"/>
      <sheetName val="ТЭП_старая1"/>
      <sheetName val="поставка_сравн131"/>
      <sheetName val="из_сем1"/>
      <sheetName val="Форма3_61"/>
      <sheetName val="Сдача_1"/>
      <sheetName val="7_11"/>
      <sheetName val="14_1_2_2__Услуги_связи_1"/>
      <sheetName val="Treatment_Summary1"/>
      <sheetName val="L-1_Займ_БРК_инвест_цели1"/>
      <sheetName val="__2_3_21"/>
      <sheetName val="Добыча_нефти41"/>
      <sheetName val="Income_$1"/>
      <sheetName val="2_БО1"/>
      <sheetName val="10_БО_(kzt)1"/>
      <sheetName val="1кв__1"/>
      <sheetName val="2кв_1"/>
      <sheetName val="Инв_вл_тыс_ед1"/>
      <sheetName val="вход_параметры1"/>
      <sheetName val="1Утв_ТК__Capex_07_1"/>
      <sheetName val="исп_см_1"/>
      <sheetName val="по_2007_году_план_на_2008_год1"/>
      <sheetName val="д_7_0011"/>
      <sheetName val="5NK_1"/>
      <sheetName val="БиВи_(290)"/>
      <sheetName val="Prelim_Cost1"/>
      <sheetName val="I__Прогноз_доходов"/>
      <sheetName val="Статьи_затрат1"/>
      <sheetName val="Справка_ИЦА1"/>
      <sheetName val="Фонд_15гор1"/>
      <sheetName val="Фонд_Кар-с1"/>
      <sheetName val="Фонд_Купола1"/>
      <sheetName val="Фонд_14_гор_1"/>
      <sheetName val="Фонд_16_гор_1"/>
      <sheetName val="Фонд_17_гор_1"/>
      <sheetName val="Фонд_18_гор_1"/>
      <sheetName val="МодельППП_(Свод)"/>
      <sheetName val="общие_данные"/>
      <sheetName val="450_(2)"/>
      <sheetName val="Add-s_test1"/>
      <sheetName val="ввод-вывод_ОС_авг2004-_2005"/>
      <sheetName val="2007_0,01"/>
      <sheetName val="BS_new"/>
      <sheetName val="Loans_out"/>
      <sheetName val="май_203"/>
      <sheetName val="Базовые_данные1"/>
      <sheetName val="исходные_данные"/>
      <sheetName val="Форма_3"/>
      <sheetName val="Форма_2"/>
      <sheetName val="Зам_нгду-1"/>
      <sheetName val="Зам_ОЭПУ(доб)"/>
      <sheetName val="тех_режим"/>
      <sheetName val="Зам_нгду-2(наг)"/>
      <sheetName val="МАТЕР_433,452"/>
      <sheetName val="мат_расходы"/>
      <sheetName val="2_8__стр-ра_себестоимости"/>
      <sheetName val="Форма_18"/>
      <sheetName val="0. Данные"/>
      <sheetName val="S|C_2008_Budget"/>
      <sheetName val="доп.дан."/>
      <sheetName val="turnover"/>
      <sheetName val="План_ГЗ"/>
      <sheetName val="1_вариант__2009_"/>
      <sheetName val="11-005"/>
      <sheetName val="Ком плат"/>
      <sheetName val="Ф3"/>
      <sheetName val="элементы"/>
      <sheetName val="XREF"/>
      <sheetName val="Industry"/>
      <sheetName val="Спр__пласт"/>
      <sheetName val="Data"/>
      <sheetName val="Бонды стр.341"/>
      <sheetName val="Остатки по бухучету"/>
      <sheetName val="A-20"/>
    </sheetNames>
    <sheetDataSet>
      <sheetData sheetId="0" refreshError="1"/>
      <sheetData sheetId="1" refreshError="1"/>
      <sheetData sheetId="2" refreshError="1"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>
            <v>0</v>
          </cell>
          <cell r="D18">
            <v>0</v>
          </cell>
        </row>
        <row r="19">
          <cell r="C19" t="str">
            <v/>
          </cell>
          <cell r="D19" t="str">
            <v/>
          </cell>
        </row>
        <row r="20">
          <cell r="C20">
            <v>0</v>
          </cell>
          <cell r="D20">
            <v>0</v>
          </cell>
        </row>
        <row r="21">
          <cell r="C21" t="str">
            <v/>
          </cell>
          <cell r="D21" t="str">
            <v/>
          </cell>
        </row>
        <row r="22">
          <cell r="C22">
            <v>0</v>
          </cell>
          <cell r="D22">
            <v>0</v>
          </cell>
        </row>
        <row r="23">
          <cell r="C23" t="str">
            <v/>
          </cell>
          <cell r="D23" t="str">
            <v/>
          </cell>
        </row>
        <row r="24">
          <cell r="C24">
            <v>0</v>
          </cell>
          <cell r="D24">
            <v>0</v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>
            <v>0</v>
          </cell>
          <cell r="D27">
            <v>0</v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 refreshError="1"/>
      <sheetData sheetId="102"/>
      <sheetData sheetId="103" refreshError="1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 refreshError="1"/>
      <sheetData sheetId="282" refreshError="1"/>
      <sheetData sheetId="283" refreshError="1"/>
      <sheetData sheetId="284" refreshError="1"/>
      <sheetData sheetId="285"/>
      <sheetData sheetId="286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/>
      <sheetData sheetId="294" refreshError="1"/>
      <sheetData sheetId="295" refreshError="1"/>
      <sheetData sheetId="296" refreshError="1"/>
      <sheetData sheetId="297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ОТиТБ"/>
      <sheetName val="I. Прогноз доходов"/>
      <sheetName val="2.2 ОтклОТМ"/>
      <sheetName val="1.3.2 ОТМ"/>
      <sheetName val="Предпр"/>
      <sheetName val="ЦентрЗатр"/>
      <sheetName val="ЕдИзм"/>
      <sheetName val="СПгнг"/>
      <sheetName val="жд тарифы"/>
      <sheetName val="1NK"/>
      <sheetName val="ОборБалФормОтч"/>
      <sheetName val="МО 0012"/>
      <sheetName val="Добыча нефти4"/>
      <sheetName val="поставка сравн13"/>
      <sheetName val="Статьи ТЭП_старая структура"/>
      <sheetName val="Notes IS"/>
      <sheetName val="Input TD"/>
      <sheetName val="#ССЫЛКА"/>
      <sheetName val="бартер"/>
      <sheetName val="1 класс"/>
      <sheetName val="2 класс"/>
      <sheetName val="3 класс"/>
      <sheetName val="4 класс"/>
      <sheetName val="5 класс"/>
      <sheetName val="Prelim Cost"/>
      <sheetName val="Сверка"/>
      <sheetName val="t0_name"/>
      <sheetName val="ИД"/>
      <sheetName val="Отпуск продукции"/>
      <sheetName val="спецпит,проездн."/>
      <sheetName val="13 NGDO"/>
      <sheetName val="1"/>
      <sheetName val="MS"/>
      <sheetName val="Штатное 2012-2015"/>
      <sheetName val="смета"/>
      <sheetName val="табель"/>
      <sheetName val="FES"/>
      <sheetName val="14.1.2.2.(Услуги связи)"/>
      <sheetName val="Форма1"/>
      <sheetName val="Сеть"/>
      <sheetName val="общие данные"/>
      <sheetName val="Loans out"/>
      <sheetName val="МодельППП (Свод)"/>
      <sheetName val="Лист1"/>
      <sheetName val="2_2_ОтклОТМ"/>
      <sheetName val="1_3_2_ОТМ"/>
      <sheetName val="1кв. "/>
      <sheetName val="2кв."/>
      <sheetName val="Баланс"/>
      <sheetName val="Sheet5"/>
      <sheetName val="10 БО (kzt)"/>
      <sheetName val="Бюджет"/>
      <sheetName val="Потребители"/>
      <sheetName val="Блоки"/>
      <sheetName val="Datasheet"/>
      <sheetName val="Cash flow 2011"/>
      <sheetName val="КБ"/>
      <sheetName val="VLOOKUP"/>
      <sheetName val="INPUTMASTER"/>
      <sheetName val="Способ закупки"/>
      <sheetName val="Пр2"/>
      <sheetName val="ввод-вывод ОС авг2004- 2005"/>
      <sheetName val="Форма3.6"/>
      <sheetName val="элементы"/>
      <sheetName val="5NK "/>
      <sheetName val="Нефть"/>
      <sheetName val="флормиро"/>
      <sheetName val="L-1"/>
      <sheetName val="из сем"/>
      <sheetName val="ПРОГНОЗ_1"/>
      <sheetName val="  2.3.2"/>
      <sheetName val="PL12"/>
      <sheetName val="отделы"/>
      <sheetName val="MATRIX_DA_10"/>
      <sheetName val="list"/>
      <sheetName val="АТиК"/>
      <sheetName val="AFS"/>
      <sheetName val="План произв-ва (мес.) (бюджет)"/>
      <sheetName val="янв (2)"/>
      <sheetName val="рев дф (1.08.) (3)"/>
      <sheetName val="заявка (2)"/>
      <sheetName val="Материалы для АУП"/>
      <sheetName val="ГТМ"/>
      <sheetName val="тех реж"/>
      <sheetName val="Кап затраты ОМГ 16"/>
      <sheetName val="Сотрудники"/>
      <sheetName val="замер"/>
      <sheetName val="Титул1"/>
      <sheetName val="д.7.001"/>
      <sheetName val="Сдача "/>
      <sheetName val="s"/>
      <sheetName val="ЭКРБ"/>
      <sheetName val="1 (2)"/>
      <sheetName val="Об-я св-а"/>
      <sheetName val="2в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7НК"/>
      <sheetName val="апрель 09."/>
      <sheetName val="Hidden"/>
      <sheetName val="Приложение 7 (ЕНП)"/>
      <sheetName val="Гр5(о)"/>
      <sheetName val="УУ 9 мес.2014"/>
      <sheetName val="потр"/>
      <sheetName val="СН"/>
      <sheetName val="Направления обучения"/>
      <sheetName val="BS new"/>
      <sheetName val="сортамент"/>
      <sheetName val="Sales F"/>
      <sheetName val="WBS elements RS-v.02A"/>
      <sheetName val="Balance Sheet"/>
      <sheetName val=""/>
      <sheetName val="БПО"/>
      <sheetName val="13_NGDO1"/>
      <sheetName val="Добыча_нефти41"/>
      <sheetName val="14_1_2_2_(Услуги_связи)1"/>
      <sheetName val="поставка_сравн131"/>
      <sheetName val="жд_тарифы1"/>
      <sheetName val="1кв__1"/>
      <sheetName val="2кв_1"/>
      <sheetName val="рев_дф_(1_08_)_(3)1"/>
      <sheetName val="заявка_(2)1"/>
      <sheetName val="янв_(2)1"/>
      <sheetName val="Материалы_для_АУП1"/>
      <sheetName val="МодельППП_(Свод)1"/>
      <sheetName val="Input_TD1"/>
      <sheetName val="2_2_ОтклОТМ2"/>
      <sheetName val="1_3_2_ОТМ2"/>
      <sheetName val="МО_00121"/>
      <sheetName val="Статьи_ТЭП_старая_структура1"/>
      <sheetName val="I__Прогноз_доходов1"/>
      <sheetName val="Notes_IS1"/>
      <sheetName val="Prelim_Cost1"/>
      <sheetName val="Отпуск_продукции1"/>
      <sheetName val="1_класс1"/>
      <sheetName val="2_класс1"/>
      <sheetName val="3_класс1"/>
      <sheetName val="4_класс1"/>
      <sheetName val="5_класс1"/>
      <sheetName val="спецпит,проездн_1"/>
      <sheetName val="План_произв-ва_(мес_)_(бюджет)1"/>
      <sheetName val="10_БО_(kzt)1"/>
      <sheetName val="общие_данные1"/>
      <sheetName val="тех_реж1"/>
      <sheetName val="Кап_затраты_ОМГ_161"/>
      <sheetName val="ввод-вывод_ОС_авг2004-_20051"/>
      <sheetName val="Loans_out1"/>
      <sheetName val="1_(2)1"/>
      <sheetName val="Об-я_св-а1"/>
      <sheetName val="Штатное_2012-20151"/>
      <sheetName val="Cash_flow_20111"/>
      <sheetName val="5NK_1"/>
      <sheetName val="из_сем1"/>
      <sheetName val="__2_3_21"/>
      <sheetName val="Форма3_61"/>
      <sheetName val="апрель_09_"/>
      <sheetName val="PP&amp;E mvt for 2003"/>
      <sheetName val="Макро"/>
      <sheetName val="Capex"/>
      <sheetName val="глина"/>
      <sheetName val="Заполните"/>
      <sheetName val="План"/>
      <sheetName val="Факт"/>
      <sheetName val="Лист5"/>
      <sheetName val="Преискурант"/>
      <sheetName val="Табельные номера сотрудников"/>
      <sheetName val="Лист2"/>
      <sheetName val="Sep"/>
      <sheetName val="массив ДЗО"/>
      <sheetName val="форма 3 смета затрат"/>
      <sheetName val="Прайс 2005"/>
      <sheetName val="Лист3"/>
      <sheetName val="точн2"/>
      <sheetName val="БиВи (290)"/>
      <sheetName val="450 (2)"/>
      <sheetName val="Накл"/>
      <sheetName val="новая №5"/>
      <sheetName val="Movements"/>
      <sheetName val="Собственный капитал"/>
      <sheetName val="Пок"/>
      <sheetName val="черновик"/>
      <sheetName val="База"/>
      <sheetName val="Ведомость"/>
      <sheetName val="линии"/>
      <sheetName val="нагр.МВт"/>
      <sheetName val="Показатели январь"/>
      <sheetName val="сут.баланс по РДЦ"/>
      <sheetName val="Справочник"/>
      <sheetName val="Итоговая таблица"/>
      <sheetName val="I KEY INFORMATION"/>
      <sheetName val="Спецификация"/>
      <sheetName val="Лв 1715 (сб)"/>
      <sheetName val="ОП_свод"/>
      <sheetName val="Осн. пара"/>
      <sheetName val="шкала"/>
      <sheetName val="ДД"/>
      <sheetName val="Затраты"/>
      <sheetName val="Осн"/>
      <sheetName val="Тариф"/>
      <sheetName val="Доход"/>
      <sheetName val="БСП"/>
      <sheetName val="Ф3 2019"/>
      <sheetName val="Ф4 2019"/>
      <sheetName val="ДДС"/>
      <sheetName val="КПН"/>
      <sheetName val="БФП"/>
      <sheetName val="Loan"/>
      <sheetName val="07"/>
      <sheetName val="04.1.2"/>
      <sheetName val="04.1.4-05.1.4"/>
      <sheetName val="04.1.5"/>
      <sheetName val="04.1.8"/>
      <sheetName val="04.1.9"/>
      <sheetName val="04.1.99"/>
      <sheetName val="04.2"/>
      <sheetName val="04.2.5"/>
      <sheetName val="04.3.1"/>
      <sheetName val="04.3.2"/>
      <sheetName val="04.4"/>
      <sheetName val="04.5.2"/>
      <sheetName val="04.5.3"/>
      <sheetName val="04.6.1"/>
      <sheetName val="04.6.2"/>
      <sheetName val="04.6.3"/>
      <sheetName val="04.7.1"/>
      <sheetName val="04.7.3 "/>
      <sheetName val="04.7.7"/>
      <sheetName val="04.7.8"/>
      <sheetName val="04.7.9"/>
      <sheetName val="04.7.10"/>
      <sheetName val="04.7.11"/>
      <sheetName val="04.7.12"/>
      <sheetName val="04.7.15"/>
      <sheetName val="04.7.16"/>
      <sheetName val="04.7.99"/>
      <sheetName val="04.8.1"/>
      <sheetName val="04.8.2"/>
      <sheetName val="04.8.3"/>
      <sheetName val="04.8.4"/>
      <sheetName val="04.8.5"/>
      <sheetName val="04.8.6"/>
      <sheetName val="04.8.7"/>
      <sheetName val="04.8.8"/>
      <sheetName val="04.8.12"/>
      <sheetName val="04.8.13"/>
      <sheetName val="04.8.14"/>
      <sheetName val="04.8.99"/>
      <sheetName val="Сигма"/>
      <sheetName val="Расчет ФОТ"/>
      <sheetName val="график смен 2020"/>
      <sheetName val="05.1.3"/>
      <sheetName val="05.1.7"/>
      <sheetName val="05.2"/>
      <sheetName val="5.2.7"/>
      <sheetName val="05.3.1"/>
      <sheetName val="05.3.2"/>
      <sheetName val="05.4"/>
      <sheetName val="05.5.1"/>
      <sheetName val="05.5.2"/>
      <sheetName val="05.5.6"/>
      <sheetName val="05.5.8"/>
      <sheetName val="05.5.9"/>
      <sheetName val="05.5.10"/>
      <sheetName val="05.5.11"/>
      <sheetName val="05.5.13"/>
      <sheetName val="05.5.14"/>
      <sheetName val="05.5.15"/>
      <sheetName val="05.5.16"/>
      <sheetName val="05.5.18"/>
      <sheetName val="05.5.19"/>
      <sheetName val="05.5.20"/>
      <sheetName val="05.5.21"/>
      <sheetName val="04.8.10-05.5.22"/>
      <sheetName val="05.5.24"/>
      <sheetName val="05.6.1"/>
      <sheetName val="05.6.2"/>
      <sheetName val="05.6.3"/>
      <sheetName val="05.6.6"/>
      <sheetName val="05.6.8"/>
      <sheetName val="05.6.10"/>
      <sheetName val="05.6.13"/>
      <sheetName val="05.6.14"/>
      <sheetName val="05.6.99"/>
      <sheetName val="10.1"/>
      <sheetName val="10.2"/>
      <sheetName val="10.3"/>
      <sheetName val="11.2"/>
      <sheetName val="11.3"/>
      <sheetName val="11.4"/>
      <sheetName val="Depreciation"/>
      <sheetName val="налоговая амортиз ФА"/>
      <sheetName val="TB-300699-Final"/>
      <sheetName val="capex_kzt"/>
      <sheetName val="сброс"/>
      <sheetName val="LME_prices"/>
      <sheetName val="Лист4"/>
      <sheetName val="a"/>
      <sheetName val="ЦФО"/>
      <sheetName val="наличие_НДС"/>
      <sheetName val="Тип_учета"/>
      <sheetName val="tob-assump"/>
      <sheetName val="Info"/>
      <sheetName val="книга предпосылок"/>
      <sheetName val="Данные"/>
      <sheetName val="sov tot"/>
      <sheetName val="общие"/>
      <sheetName val="январь"/>
      <sheetName val="Способ_закупки"/>
      <sheetName val="д_7_001"/>
      <sheetName val="Сдача_"/>
      <sheetName val="Направления_обучения"/>
      <sheetName val="Приложение_7_(ЕНП)"/>
      <sheetName val="УУ_9_мес_2014"/>
      <sheetName val="BS_new"/>
      <sheetName val="БиВи_(290)"/>
      <sheetName val="450_(2)"/>
      <sheetName val="WBS_elements_RS-v_02A"/>
      <sheetName val="исп_см_"/>
      <sheetName val="2002(v2)"/>
      <sheetName val="2_2_ОтклОТМ3"/>
      <sheetName val="1_3_2_ОТМ3"/>
      <sheetName val="жд_тарифы2"/>
      <sheetName val="МО_00122"/>
      <sheetName val="Статьи_ТЭП_старая_структура2"/>
      <sheetName val="Добыча_нефти42"/>
      <sheetName val="поставка_сравн132"/>
      <sheetName val="I__Прогноз_доходов2"/>
      <sheetName val="Notes_IS2"/>
      <sheetName val="Input_TD2"/>
      <sheetName val="Prelim_Cost2"/>
      <sheetName val="1_класс2"/>
      <sheetName val="2_класс2"/>
      <sheetName val="3_класс2"/>
      <sheetName val="4_класс2"/>
      <sheetName val="5_класс2"/>
      <sheetName val="Отпуск_продукции2"/>
      <sheetName val="спецпит,проездн_2"/>
      <sheetName val="13_NGDO2"/>
      <sheetName val="общие_данные2"/>
      <sheetName val="Loans_out2"/>
      <sheetName val="МодельППП_(Свод)2"/>
      <sheetName val="14_1_2_2_(Услуги_связи)2"/>
      <sheetName val="10_БО_(kzt)2"/>
      <sheetName val="1кв__2"/>
      <sheetName val="2кв_2"/>
      <sheetName val="Штатное_2012-20152"/>
      <sheetName val="Cash_flow_20112"/>
      <sheetName val="ввод-вывод_ОС_авг2004-_20052"/>
      <sheetName val="Форма3_62"/>
      <sheetName val="5NK_2"/>
      <sheetName val="из_сем2"/>
      <sheetName val="__2_3_22"/>
      <sheetName val="План_произв-ва_(мес_)_(бюджет)2"/>
      <sheetName val="янв_(2)2"/>
      <sheetName val="рев_дф_(1_08_)_(3)2"/>
      <sheetName val="заявка_(2)2"/>
      <sheetName val="Материалы_для_АУП2"/>
      <sheetName val="тех_реж2"/>
      <sheetName val="Кап_затраты_ОМГ_162"/>
      <sheetName val="1_(2)2"/>
      <sheetName val="Об-я_св-а2"/>
      <sheetName val="апрель_09_1"/>
      <sheetName val="PP&amp;E_mvt_for_2003"/>
      <sheetName val="Прайс_2005"/>
      <sheetName val="бензин по авто"/>
      <sheetName val="др адм"/>
      <sheetName val="Осн.ср-ва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 По скв"/>
      <sheetName val="Дефл"/>
      <sheetName val="Sheet2"/>
      <sheetName val="2003 (215862 тн)"/>
      <sheetName val="Содерж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>
        <row r="3">
          <cell r="A3">
            <v>1</v>
          </cell>
        </row>
      </sheetData>
      <sheetData sheetId="224">
        <row r="3">
          <cell r="A3">
            <v>1</v>
          </cell>
        </row>
      </sheetData>
      <sheetData sheetId="225">
        <row r="3">
          <cell r="A3">
            <v>1</v>
          </cell>
        </row>
      </sheetData>
      <sheetData sheetId="226">
        <row r="3">
          <cell r="A3">
            <v>1</v>
          </cell>
        </row>
      </sheetData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 refreshError="1"/>
      <sheetData sheetId="360"/>
      <sheetData sheetId="361" refreshError="1"/>
      <sheetData sheetId="362" refreshError="1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L-1"/>
      <sheetName val="ввод-вывод ОС авг2004- 2005"/>
      <sheetName val="I KEY INFORMATION"/>
      <sheetName val="Счетчики"/>
      <sheetName val="ОТиТБ"/>
      <sheetName val="СПгнг"/>
      <sheetName val="группа"/>
      <sheetName val="ID-06"/>
      <sheetName val="сырье и материалы"/>
      <sheetName val="L-1 (БРК)"/>
      <sheetName val="g-1"/>
      <sheetName val="Resp _2_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2_"/>
      <sheetName val="глина"/>
      <sheetName val="из сем"/>
      <sheetName val="13 NGDO"/>
      <sheetName val="жд тарифы"/>
      <sheetName val="2 БО (тенге)"/>
      <sheetName val="I. Прогноз доходов"/>
      <sheetName val="FES"/>
      <sheetName val="Счет-ф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МО 0012"/>
      <sheetName val="Отпуск продукции"/>
      <sheetName val="#REF"/>
      <sheetName val="1NK"/>
      <sheetName val="класс"/>
      <sheetName val="Об-я св-а"/>
      <sheetName val="PV-date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Добыча_нефти42"/>
      <sheetName val="поставка_сравн13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из_сем"/>
      <sheetName val="13_NGDO"/>
      <sheetName val="жд_тарифы"/>
      <sheetName val="2_БО_(тенге)"/>
      <sheetName val="I__Прогноз_доходов"/>
      <sheetName val="Input_TD"/>
      <sheetName val="МО_0012"/>
      <sheetName val="Отпуск_продукции"/>
      <sheetName val="2БО"/>
      <sheetName val="Пром1"/>
      <sheetName val="ЦентрЗатр"/>
      <sheetName val="Лист3"/>
      <sheetName val="Бюджет"/>
      <sheetName val="табель"/>
      <sheetName val="ЕдИзм"/>
      <sheetName val="Предпр"/>
      <sheetName val="потр"/>
      <sheetName val="СН"/>
      <sheetName val="Потребители"/>
      <sheetName val="Блоки"/>
      <sheetName val="Пок"/>
      <sheetName val="Сдача "/>
      <sheetName val="ОборБалФормОтч"/>
      <sheetName val="NOV"/>
      <sheetName val="Пр2"/>
      <sheetName val="Assumptions"/>
      <sheetName val="ведомость"/>
      <sheetName val="Ввод"/>
      <sheetName val="N_SVOD"/>
      <sheetName val="1,3 новая"/>
      <sheetName val="12 из 57 АЗС"/>
      <sheetName val="  2.3.2"/>
      <sheetName val="NPV"/>
      <sheetName val="Инв.вл тыс.ед"/>
      <sheetName val="14.1.2.2.(Услуги связи)"/>
      <sheetName val="Содержание"/>
      <sheetName val="7.1"/>
      <sheetName val="IS"/>
      <sheetName val="2.2 ОтклОТМ"/>
      <sheetName val="1.3.2 ОТМ"/>
      <sheetName val="1кв. "/>
      <sheetName val="2кв."/>
      <sheetName val="Sheet1"/>
      <sheetName val="Дт-Кт"/>
      <sheetName val="Дт-Кт_АНАЛ"/>
      <sheetName val="Добычанефти4"/>
      <sheetName val="поставкасравн13"/>
      <sheetName val="Статьи затрат"/>
      <sheetName val="indices"/>
      <sheetName val="__2_3_21"/>
      <sheetName val="из_сем1"/>
      <sheetName val="__2_3_2"/>
      <sheetName val="__2_3_22"/>
      <sheetName val="из_сем2"/>
      <sheetName val="СВОД"/>
      <sheetName val="ФОТ"/>
      <sheetName val="Содерж сов.дир"/>
      <sheetName val="Консультац"/>
      <sheetName val="Соц"/>
      <sheetName val="Осн"/>
      <sheetName val="Изменяемые данные"/>
      <sheetName val="мат расходы"/>
      <sheetName val="факт 2005 г."/>
      <sheetName val="Info"/>
      <sheetName val="MS"/>
      <sheetName val="ИП_ДО_БЛ "/>
      <sheetName val="аренда цс"/>
      <sheetName val="всп"/>
      <sheetName val="2007 0,01"/>
      <sheetName val="Исх.данные"/>
      <sheetName val="Лист 1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"/>
      <sheetName val="Settings"/>
      <sheetName val="1.1 Паспорт"/>
      <sheetName val="1.401.2"/>
      <sheetName val="баки _2_"/>
      <sheetName val="ИД"/>
      <sheetName val="Способ закупки"/>
      <sheetName val="Data"/>
      <sheetName val="Позиция"/>
      <sheetName val="пожар.охрана"/>
      <sheetName val="рев на 09.06."/>
      <sheetName val="Расчет2000Прямой"/>
      <sheetName val="_ 2_3_2"/>
      <sheetName val="сброс"/>
      <sheetName val="Бал. тов. пр.-1"/>
      <sheetName val="Транс12дек"/>
      <sheetName val="3.ФОТ"/>
      <sheetName val="Курсы"/>
      <sheetName val="ТЭП старая"/>
      <sheetName val="д.7.001"/>
      <sheetName val="постоянные затраты"/>
      <sheetName val="7НК"/>
      <sheetName val="данн"/>
      <sheetName val="indx"/>
      <sheetName val="Сеть"/>
      <sheetName val="Спецификация"/>
      <sheetName val="МодельППП (Свод)"/>
      <sheetName val="базовые допущения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list"/>
      <sheetName val="Loans out"/>
      <sheetName val="#"/>
      <sheetName val="Форма2.xls"/>
      <sheetName val="5NK "/>
      <sheetName val="по 2007 году план на 2008 год"/>
      <sheetName val="Труд."/>
      <sheetName val="PL12"/>
      <sheetName val="МАТЕР.433,452"/>
      <sheetName val="1. Доходы"/>
      <sheetName val="Prelim Cost"/>
      <sheetName val="цеховые"/>
      <sheetName val="#REF!"/>
      <sheetName val="Dictionaries"/>
      <sheetName val="Накл"/>
      <sheetName val="смета"/>
      <sheetName val="MATRIX_DA_10"/>
      <sheetName val="_"/>
      <sheetName val="2002(v2)"/>
      <sheetName val="BS new"/>
      <sheetName val="исходА"/>
      <sheetName val="форма 3 смета затрат"/>
      <sheetName val="Исход"/>
      <sheetName val="4.Налоги"/>
      <sheetName val="Справка ИЦА"/>
      <sheetName val="Sheet2"/>
      <sheetName val="РСза 6-м 2012"/>
      <sheetName val="июнь"/>
      <sheetName val="КОнфиг"/>
      <sheetName val="путевки"/>
      <sheetName val="Заявлени+сдач.обх.по 22.02.12"/>
      <sheetName val="K_100_LS (2)"/>
      <sheetName val="H3.300 (2)"/>
      <sheetName val="K_300_RFD (2)"/>
      <sheetName val="SMSTemp"/>
      <sheetName val="ТитулЛистОтч"/>
      <sheetName val="definitions"/>
      <sheetName val="ЭМГ"/>
      <sheetName val="14_1_2_2__Услуги связи_"/>
      <sheetName val="Common"/>
      <sheetName val="OPEX&amp;FIN"/>
      <sheetName val="Comp"/>
      <sheetName val="показатели"/>
      <sheetName val="черновик"/>
      <sheetName val="2в"/>
      <sheetName val="общ-нефт"/>
      <sheetName val="ОГВ"/>
      <sheetName val="общ.фонд  "/>
      <sheetName val="гор"/>
      <sheetName val="Месяц"/>
      <sheetName val="зоны"/>
      <sheetName val="Форма_7_1_3"/>
      <sheetName val="Форма_7_(2)3"/>
      <sheetName val="Форма_7_балансировка_(2)3"/>
      <sheetName val="Форма_7_балансировка3"/>
      <sheetName val="Форма_7_пр3"/>
      <sheetName val="Форма_14"/>
      <sheetName val="Форма_23"/>
      <sheetName val="Форма_2_1_3"/>
      <sheetName val="Форма_33"/>
      <sheetName val="Форма_3_13"/>
      <sheetName val="Форма3_23"/>
      <sheetName val="Форма3_33"/>
      <sheetName val="Форма3_43"/>
      <sheetName val="Форма3_53"/>
      <sheetName val="Форма3_63"/>
      <sheetName val="Форма3_73"/>
      <sheetName val="Форма3_83"/>
      <sheetName val="Форма3_93"/>
      <sheetName val="Форма_3_103"/>
      <sheetName val="Форма5_13"/>
      <sheetName val="Форма5_23"/>
      <sheetName val="Форма6_13"/>
      <sheetName val="Форма_7_3"/>
      <sheetName val="Форма_7_фин3"/>
      <sheetName val="Форма_7_кас_(2)3"/>
      <sheetName val="Форма_7_кас_(3)3"/>
      <sheetName val="Форма_7_кас3"/>
      <sheetName val="Форма_7__13"/>
      <sheetName val="Форма7_3"/>
      <sheetName val="Форма_6стара3"/>
      <sheetName val="Форма_73"/>
      <sheetName val="Форма_83"/>
      <sheetName val="Форма_113"/>
      <sheetName val="__2_3_23"/>
      <sheetName val="из_сем3"/>
      <sheetName val="поставка_сравн133"/>
      <sheetName val="Инв_вл_тыс_ед"/>
      <sheetName val="14_1_2_2_(Услуги_связи)"/>
      <sheetName val="7_1"/>
      <sheetName val="2_2_ОтклОТМ"/>
      <sheetName val="1_3_2_ОТМ"/>
      <sheetName val="1кв__"/>
      <sheetName val="2кв_"/>
      <sheetName val="Статьи_затрат"/>
      <sheetName val="__2_3_24"/>
      <sheetName val="3_ФОТ"/>
      <sheetName val="Сдача_"/>
      <sheetName val="1,3_новая"/>
      <sheetName val="12_из_57_АЗС"/>
      <sheetName val="Содерж_сов_дир"/>
      <sheetName val="Изменяемые_данные"/>
      <sheetName val="мат_расходы"/>
      <sheetName val="факт_2005_г_"/>
      <sheetName val="ИП_ДО_БЛ_"/>
      <sheetName val="аренда_цс"/>
      <sheetName val="2007_0,01"/>
      <sheetName val="Исх_данные"/>
      <sheetName val="Лист_1"/>
      <sheetName val="Лист1_(3)"/>
      <sheetName val="на_31_12_07_(4)"/>
      <sheetName val="CIP_Dec_2006"/>
      <sheetName val="2_БО"/>
      <sheetName val="Income_$"/>
      <sheetName val="10_БО_(kzt)"/>
      <sheetName val="SAD_Schedule"/>
      <sheetName val="A4_100"/>
      <sheetName val="подготовка_кадр_"/>
      <sheetName val="авансы_выданные-1"/>
      <sheetName val="Объемы_газ"/>
      <sheetName val="Титульный_лист"/>
      <sheetName val="баланс_Ф10"/>
      <sheetName val="к_адм_и_предст"/>
      <sheetName val="Предст_расходы"/>
      <sheetName val="инфор_усл"/>
      <sheetName val="Юр_усл"/>
      <sheetName val="Аренда_офиса"/>
      <sheetName val="Предст_Москва_"/>
      <sheetName val="Kozh_Prod"/>
      <sheetName val="Alibek_Prod"/>
      <sheetName val="хим_К"/>
      <sheetName val="хим_А-ла"/>
      <sheetName val="Sales_Exp-s"/>
      <sheetName val="Cost_center"/>
      <sheetName val="Сот_связь"/>
      <sheetName val="Well_CAPEX"/>
      <sheetName val="Prod-n_график"/>
      <sheetName val="Себест_А"/>
      <sheetName val="Себест_(К)"/>
      <sheetName val="себест_на_ед"/>
      <sheetName val="ГСМ_А"/>
      <sheetName val="ГСМ_К"/>
      <sheetName val="МАТРИЦА_ЗАТРАТ"/>
      <sheetName val="CASH_прямой_метод"/>
      <sheetName val="Кап_з-ты"/>
      <sheetName val="З_пл"/>
      <sheetName val="Налоги_по_зп"/>
      <sheetName val="Усл_стор"/>
      <sheetName val="Свод_налогов"/>
      <sheetName val="Обслуживание_ВС"/>
      <sheetName val="Стр_затрат"/>
      <sheetName val="Доли_Акционеров"/>
      <sheetName val="Profit_&amp;_Loss_Total"/>
      <sheetName val="TB_2005"/>
      <sheetName val="GAAP_TB_31_12_01__detail_p&amp;l"/>
      <sheetName val="1_1_Паспорт"/>
      <sheetName val="1_401_2"/>
      <sheetName val="ТЭП_старая"/>
      <sheetName val="д_7_001"/>
      <sheetName val="постоянные_затраты"/>
      <sheetName val="пожар_охрана"/>
      <sheetName val="Об-я_св-а"/>
      <sheetName val="рев_на_09_06_"/>
      <sheetName val="Бал__тов__пр_-1"/>
      <sheetName val="форма_3_смета_затрат"/>
      <sheetName val="4_Налоги"/>
      <sheetName val="базовые_допущения"/>
      <sheetName val="РСза_6-м_2012"/>
      <sheetName val="Справка_ИЦА"/>
      <sheetName val="Способ_закупки"/>
      <sheetName val="справка"/>
      <sheetName val="БиВи (290)"/>
      <sheetName val="450"/>
      <sheetName val="Форма 18"/>
      <sheetName val="спр. АРЕМ"/>
      <sheetName val="Hidden"/>
      <sheetName val="Титул1"/>
      <sheetName val="K6210"/>
      <sheetName val="Test of FA Installation"/>
      <sheetName val="Additions"/>
      <sheetName val="i-index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Ф"/>
      <sheetName val="Собственный капитал"/>
      <sheetName val="План произв-ва (мес.) (бюджет)"/>
      <sheetName val="исп.см."/>
      <sheetName val="KTG_m"/>
      <sheetName val="АУП командировочные"/>
      <sheetName val="Январь"/>
      <sheetName val="Sheet5"/>
      <sheetName val="2008"/>
      <sheetName val="2009"/>
      <sheetName val="Sheet3"/>
      <sheetName val="Продактс"/>
      <sheetName val="Р.11. пр 11.1"/>
      <sheetName val="НДПИ"/>
      <sheetName val="Распределение"/>
      <sheetName val="персонала"/>
      <sheetName val="ремонт 25"/>
      <sheetName val="пр 6 дох"/>
      <sheetName val="Касс книга"/>
      <sheetName val="_x0000__x0003__x0000__x0004__x0000_"/>
      <sheetName val="_x0000_ _x0000_"/>
      <sheetName val="_x0000__x0009__x0000_"/>
      <sheetName val="план07"/>
      <sheetName val="Налоги"/>
      <sheetName val="шкала"/>
      <sheetName val="Официальные курсы"/>
      <sheetName val="распределение модели"/>
      <sheetName val="I1"/>
      <sheetName val="I2"/>
      <sheetName val="цхл 2004"/>
      <sheetName val="список"/>
      <sheetName val="6НК-cт."/>
      <sheetName val="TOC"/>
      <sheetName val="Tier1"/>
      <sheetName val="справочник"/>
      <sheetName val="Кнфиг сетка"/>
      <sheetName val="СВОД Логистика"/>
      <sheetName val="PP&amp;E mvt for 2003"/>
      <sheetName val="Control"/>
      <sheetName val="Treatment Summary"/>
      <sheetName val="01-45"/>
      <sheetName val="Факт-Бюджет"/>
      <sheetName val="Факт"/>
      <sheetName val="Реализация"/>
      <sheetName val="Евкарпиди "/>
      <sheetName val="без НДС"/>
      <sheetName val="Бюджет-факт"/>
      <sheetName val="сетка"/>
      <sheetName val="ЭКРБ"/>
      <sheetName val="бартер"/>
      <sheetName val="ремон_x0009__x0000__x0000__x0000_"/>
      <sheetName val="АНАЛИТ"/>
      <sheetName val="Добыча_нефти43"/>
      <sheetName val="I_KEY_INFORMATION3"/>
      <sheetName val="ввод-вывод_ОС_авг2004-_20053"/>
      <sheetName val="сырье_и_материалы1"/>
      <sheetName val="I__Прогноз_доходов1"/>
      <sheetName val="Resp__2_1"/>
      <sheetName val="L-1_(БРК)1"/>
      <sheetName val="Список_инв__недвижимости_с_нор1"/>
      <sheetName val="1_класс1"/>
      <sheetName val="2_класс1"/>
      <sheetName val="3_класс1"/>
      <sheetName val="4_класс1"/>
      <sheetName val="5_класс1"/>
      <sheetName val="13_NGDO1"/>
      <sheetName val="жд_тарифы1"/>
      <sheetName val="2_БО_(тенге)1"/>
      <sheetName val="Input_TD1"/>
      <sheetName val="МО_00121"/>
      <sheetName val="Отпуск_продукции1"/>
      <sheetName val="МодельППП_(Свод)"/>
      <sheetName val="Prelim_Cost"/>
      <sheetName val="Loans_out"/>
      <sheetName val="Форма2_xls"/>
      <sheetName val="5NK_"/>
      <sheetName val="по_2007_году_план_на_2008_год"/>
      <sheetName val="Труд_"/>
      <sheetName val="МАТЕР_433,452"/>
      <sheetName val="1__Доходы"/>
      <sheetName val="баки__2_"/>
      <sheetName val="BS_new"/>
      <sheetName val="_"/>
      <sheetName val=" "/>
      <sheetName val="ремон _x0000__x0000__x0000_"/>
      <sheetName val="10. Входные данные"/>
      <sheetName val="Project Detail Inputs"/>
      <sheetName val="years 1-3 by month"/>
      <sheetName val="600000"/>
      <sheetName val="700000"/>
      <sheetName val="700000 (общая)"/>
      <sheetName val="610000-783000"/>
      <sheetName val="Общ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/>
      <sheetData sheetId="396" refreshError="1"/>
      <sheetData sheetId="397" refreshError="1"/>
      <sheetData sheetId="398" refreshError="1"/>
      <sheetData sheetId="399" refreshError="1"/>
      <sheetData sheetId="400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/>
      <sheetData sheetId="531" refreshError="1"/>
      <sheetData sheetId="532" refreshError="1"/>
      <sheetData sheetId="533" refreshError="1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  <sheetName val="справка"/>
      <sheetName val="СписокТЭП"/>
      <sheetName val="предприятия"/>
      <sheetName val="Лв 1715 (сб)"/>
      <sheetName val="ИзменяемыеДанные"/>
      <sheetName val="ДДСАБ"/>
      <sheetName val="ДДСККБ"/>
      <sheetName val="Форма2"/>
      <sheetName val="P&amp;L"/>
      <sheetName val="Provisions"/>
      <sheetName val="ОборБалФормОтч"/>
      <sheetName val="SMSTemp"/>
      <sheetName val="МО 0012"/>
      <sheetName val="д.7.001"/>
      <sheetName val="СЦЕНАРН УСЛ"/>
      <sheetName val="Статьи"/>
      <sheetName val="1 класс"/>
      <sheetName val="2 класс"/>
      <sheetName val="3 класс"/>
      <sheetName val="4 класс"/>
      <sheetName val="5 класс"/>
      <sheetName val="СПгнг"/>
      <sheetName val="10Cash"/>
      <sheetName val="I KEY INFORMATION"/>
      <sheetName val="Cash CCI Detail"/>
      <sheetName val="ниигкр"/>
      <sheetName val="тариф"/>
      <sheetName val="Rollforward"/>
      <sheetName val="класс"/>
      <sheetName val="#ССЫЛКА"/>
      <sheetName val="FES"/>
      <sheetName val="База"/>
      <sheetName val="из сем"/>
      <sheetName val="Пр3"/>
      <sheetName val="t0_name"/>
      <sheetName val="ОТиТБ"/>
      <sheetName val="факт 2005 г."/>
      <sheetName val="Лист2"/>
      <sheetName val="OBL_CRED_30-06-97.XLS"/>
      <sheetName val="Water trucking 2005"/>
      <sheetName val="Ввод"/>
      <sheetName val="2в"/>
      <sheetName val="поставка сравн13"/>
      <sheetName val="ТитулЛистОтч"/>
      <sheetName val="#REF!"/>
      <sheetName val="\USER\MANAT\CREDITY\REGION\ARHI"/>
      <sheetName val="60701"/>
      <sheetName val="Движение ОС"/>
      <sheetName val="N-200.1"/>
      <sheetName val="N-500.1"/>
      <sheetName val="depreciation testing"/>
      <sheetName val="8210.09"/>
      <sheetName val="ОС и ИН (120)"/>
      <sheetName val="технический-НЕ УДАЛЯТЬ"/>
      <sheetName val="PV-date"/>
      <sheetName val="_USER_MANAT_CREDITY_REGION_ARHI"/>
      <sheetName val="s"/>
      <sheetName val="ЯНВАРЬ"/>
      <sheetName val="Справочник"/>
      <sheetName val="TB Atai excel"/>
      <sheetName val="Sum Statement"/>
      <sheetName val="KAR10"/>
      <sheetName val="Контакты"/>
      <sheetName val="скала"/>
      <sheetName val="март детально"/>
      <sheetName val="T6.200"/>
      <sheetName val="\\KZWKHASENOVGA\aws\Documents a"/>
      <sheetName val="РБУ"/>
      <sheetName val="ввод-вывод ОС авг2004- 2005"/>
      <sheetName val="XLR_NoRangeSheet"/>
      <sheetName val="Добыча нефти4"/>
      <sheetName val="TB"/>
      <sheetName val="PR CN"/>
      <sheetName val="Profit &amp; Loss Total"/>
      <sheetName val="Цеховые"/>
      <sheetName val="3.3.31."/>
      <sheetName val="TMP"/>
      <sheetName val="Code Trans"/>
      <sheetName val="Haul cons"/>
      <sheetName val="\A\USER\MANAT\CREDITY\REGION\AR"/>
      <sheetName val="1. Ввод"/>
      <sheetName val="мэпп2"/>
      <sheetName val="Исходные"/>
      <sheetName val="Hidden"/>
      <sheetName val=""/>
      <sheetName val="Mine Gen"/>
      <sheetName val="Экспл_ запасы"/>
      <sheetName val="Пром_ запасы"/>
      <sheetName val="__KZWKHASENOVGA_aws_Documents a"/>
      <sheetName val="PDC_Worksheet"/>
      <sheetName val="ао"/>
      <sheetName val="Debt"/>
      <sheetName val="1 (2)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1 с внутригр_"/>
      <sheetName val="Форма 1а"/>
      <sheetName val="Форма 2"/>
      <sheetName val="Форма 2 с внутригр_"/>
      <sheetName val="Форма 2а"/>
      <sheetName val="Ф-3"/>
      <sheetName val="Ф3-1"/>
      <sheetName val="Прилож. 1 к Ф-3"/>
      <sheetName val="Приложение 2 к Ф-3"/>
      <sheetName val="Прилож-3 к Ф 3"/>
      <sheetName val="Ф 3-2"/>
      <sheetName val="Форма 4"/>
      <sheetName val="Форма 4а"/>
      <sheetName val="5"/>
      <sheetName val="5а"/>
      <sheetName val="5б"/>
      <sheetName val="6"/>
      <sheetName val="7"/>
      <sheetName val="7а"/>
      <sheetName val="7б"/>
      <sheetName val="8"/>
      <sheetName val="8а"/>
      <sheetName val="8б"/>
      <sheetName val="8в"/>
      <sheetName val="8г"/>
      <sheetName val="9"/>
      <sheetName val="10"/>
      <sheetName val="10а"/>
      <sheetName val="10 б"/>
      <sheetName val="11а"/>
      <sheetName val="11б"/>
      <sheetName val="11в"/>
      <sheetName val="12"/>
      <sheetName val="12а"/>
      <sheetName val="12б"/>
      <sheetName val="13"/>
      <sheetName val="13а "/>
      <sheetName val="14"/>
      <sheetName val="14 а"/>
      <sheetName val="15"/>
      <sheetName val="15 а"/>
      <sheetName val="15 б"/>
      <sheetName val="16"/>
      <sheetName val="17-1"/>
      <sheetName val="17-2"/>
      <sheetName val="17-3"/>
      <sheetName val="17-4"/>
      <sheetName val="поставка сравн13"/>
      <sheetName val="СписокТЭП"/>
      <sheetName val="Приложение 1 - Формы фин. отч"/>
      <sheetName val="#ССЫЛ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U-3"/>
      <sheetName val="U-4"/>
      <sheetName val="B_4"/>
      <sheetName val="KTO_WB_FSL_31.12.01"/>
      <sheetName val="ЯНВАРЬ"/>
      <sheetName val="СВОД 1сц."/>
      <sheetName val="#REF"/>
      <sheetName val="B1.2"/>
      <sheetName val="Диаграммы"/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ао"/>
      <sheetName val="справочники"/>
      <sheetName val="Лист3"/>
      <sheetName val="Actuals Input"/>
      <sheetName val="U4.100 711"/>
      <sheetName val="Статьи"/>
      <sheetName val="FES"/>
      <sheetName val="Incometl"/>
      <sheetName val="Nvar"/>
      <sheetName val="VD.400_Monthly analytics"/>
      <sheetName val="U4_100_711"/>
      <sheetName val="Actuals_Input"/>
      <sheetName val="KTO_WB_FSL_31_12_01"/>
      <sheetName val="SMSTemp"/>
      <sheetName val="FA_register"/>
      <sheetName val="CPI"/>
      <sheetName val="Cash_flow_2003_PBC"/>
      <sheetName val="Cash_flows_-_PBC"/>
      <sheetName val="База"/>
      <sheetName val="B1100 - CAP for Client"/>
      <sheetName val="A-20"/>
      <sheetName val="2210900-Aug"/>
      <sheetName val="расшиф процентов (2)"/>
      <sheetName val="Gas1999"/>
      <sheetName val="DATA"/>
      <sheetName val="Содержание"/>
      <sheetName val=""/>
      <sheetName val="Prelim Cost"/>
      <sheetName val="CamKum Prod"/>
      <sheetName val="2БО"/>
      <sheetName val="map_nat"/>
      <sheetName val="map_RPG"/>
      <sheetName val="Параметры"/>
      <sheetName val="1"/>
      <sheetName val="Act"/>
      <sheetName val="сальдовка за янв-окт 2009"/>
      <sheetName val="сальдовка за 12 мес 2009"/>
      <sheetName val="127001 BD"/>
      <sheetName val="127004 BD"/>
      <sheetName val="An acc 5610_09"/>
      <sheetName val="5610 for 12 months"/>
      <sheetName val="Prelim_Cost"/>
      <sheetName val="Расчет_Ин"/>
      <sheetName val="std_tabel"/>
      <sheetName val="Info"/>
      <sheetName val="CamKum_Prod"/>
      <sheetName val="Tabeller"/>
      <sheetName val="J-55"/>
      <sheetName val="Anlagevermögen"/>
      <sheetName val="misc"/>
      <sheetName val="FS-97"/>
      <sheetName val="16"/>
      <sheetName val="12"/>
      <sheetName val="31_12_03"/>
      <sheetName val="Grouplist"/>
      <sheetName val="SETUP"/>
      <sheetName val="Links"/>
      <sheetName val="PYTB"/>
      <sheetName val="FA_Movement_Kyrg"/>
      <sheetName val="Settings"/>
      <sheetName val="Lead"/>
      <sheetName val="31_05_04"/>
      <sheetName val="F100-Trial_BS"/>
      <sheetName val="справка"/>
      <sheetName val="Данные"/>
      <sheetName val="LME_prices"/>
      <sheetName val="std tab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PIT&amp;PP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H8">
            <v>10464</v>
          </cell>
        </row>
      </sheetData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ФОТ"/>
      <sheetName val="Securities"/>
      <sheetName val="A"/>
      <sheetName val="PIT&amp;PP(2)"/>
      <sheetName val="Transfromation"/>
      <sheetName val="Расчет_Ин"/>
      <sheetName val="A-20"/>
      <sheetName val="Выбор"/>
      <sheetName val="ЗАО_н.ит"/>
      <sheetName val="ЗАО_мес"/>
      <sheetName val="2g FX sensitivities"/>
      <sheetName val="GUVVGLFX"/>
      <sheetName val="ALTMENP"/>
      <sheetName val="ooo02"/>
      <sheetName val="Данные для расчетов"/>
      <sheetName val="С. на объем руб."/>
      <sheetName val="Profit &amp; Loss Total"/>
      <sheetName val="Sprachmakro"/>
      <sheetName val="GAAP TB 30.09.01  detail p&amp;l"/>
      <sheetName val="ARY tolf"/>
      <sheetName val="UNITPRICES"/>
      <sheetName val="Свод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81CF2-CA1D-407C-AC64-1D1524DBCBE7}">
  <sheetPr>
    <pageSetUpPr autoPageBreaks="0"/>
  </sheetPr>
  <dimension ref="A1:I158"/>
  <sheetViews>
    <sheetView tabSelected="1" view="pageBreakPreview" zoomScale="80" zoomScaleNormal="90" zoomScaleSheetLayoutView="80" workbookViewId="0">
      <selection activeCell="I60" sqref="I60"/>
    </sheetView>
  </sheetViews>
  <sheetFormatPr defaultColWidth="9.42578125" defaultRowHeight="12.75" outlineLevelRow="2" x14ac:dyDescent="0.2"/>
  <cols>
    <col min="1" max="1" width="70.5703125" style="8" customWidth="1"/>
    <col min="2" max="2" width="9.85546875" style="7" customWidth="1"/>
    <col min="3" max="3" width="21.42578125" style="3" customWidth="1"/>
    <col min="4" max="4" width="24" style="16" customWidth="1"/>
    <col min="5" max="5" width="13.5703125" style="13" bestFit="1" customWidth="1"/>
    <col min="6" max="6" width="13" style="13" customWidth="1"/>
    <col min="7" max="7" width="9.42578125" style="7"/>
    <col min="8" max="8" width="16.42578125" style="7" bestFit="1" customWidth="1"/>
    <col min="9" max="9" width="19.5703125" style="7" customWidth="1"/>
    <col min="10" max="16384" width="9.42578125" style="7"/>
  </cols>
  <sheetData>
    <row r="1" spans="1:9" x14ac:dyDescent="0.2">
      <c r="A1" s="1"/>
      <c r="B1" s="2"/>
      <c r="D1" s="4" t="s">
        <v>0</v>
      </c>
      <c r="E1" s="5"/>
      <c r="F1" s="5"/>
      <c r="G1" s="6"/>
      <c r="H1" s="6"/>
      <c r="I1" s="6"/>
    </row>
    <row r="2" spans="1:9" x14ac:dyDescent="0.2">
      <c r="A2" s="1"/>
      <c r="B2" s="2"/>
      <c r="D2" s="4" t="s">
        <v>1</v>
      </c>
      <c r="E2" s="5"/>
      <c r="F2" s="5"/>
      <c r="G2" s="6"/>
      <c r="H2" s="6"/>
      <c r="I2" s="6"/>
    </row>
    <row r="3" spans="1:9" x14ac:dyDescent="0.2">
      <c r="A3" s="1"/>
      <c r="B3" s="2"/>
      <c r="D3" s="4" t="s">
        <v>2</v>
      </c>
      <c r="E3" s="5"/>
      <c r="F3" s="5"/>
      <c r="G3" s="6"/>
      <c r="H3" s="6"/>
      <c r="I3" s="6"/>
    </row>
    <row r="4" spans="1:9" x14ac:dyDescent="0.2">
      <c r="C4" s="9"/>
      <c r="D4" s="10"/>
      <c r="E4" s="5"/>
      <c r="F4" s="5"/>
      <c r="G4" s="6"/>
      <c r="H4" s="6"/>
      <c r="I4" s="6"/>
    </row>
    <row r="5" spans="1:9" x14ac:dyDescent="0.2">
      <c r="C5" s="9"/>
      <c r="D5" s="10" t="s">
        <v>3</v>
      </c>
      <c r="E5" s="5"/>
      <c r="F5" s="5"/>
      <c r="G5" s="6"/>
      <c r="H5" s="6"/>
      <c r="I5" s="6"/>
    </row>
    <row r="6" spans="1:9" x14ac:dyDescent="0.2">
      <c r="C6" s="9"/>
      <c r="D6" s="10" t="s">
        <v>4</v>
      </c>
      <c r="E6" s="5"/>
      <c r="F6" s="5"/>
      <c r="G6" s="6"/>
      <c r="H6" s="6"/>
      <c r="I6" s="6"/>
    </row>
    <row r="7" spans="1:9" x14ac:dyDescent="0.2">
      <c r="C7" s="9"/>
      <c r="D7" s="10" t="s">
        <v>5</v>
      </c>
      <c r="E7" s="5"/>
      <c r="F7" s="5"/>
      <c r="G7" s="6"/>
      <c r="H7" s="6"/>
      <c r="I7" s="6"/>
    </row>
    <row r="8" spans="1:9" x14ac:dyDescent="0.2">
      <c r="A8" s="1"/>
      <c r="B8" s="2"/>
      <c r="C8" s="11"/>
      <c r="D8" s="12"/>
    </row>
    <row r="9" spans="1:9" x14ac:dyDescent="0.2">
      <c r="A9" s="1"/>
      <c r="B9" s="2"/>
      <c r="C9" s="14" t="s">
        <v>6</v>
      </c>
      <c r="D9" s="10" t="s">
        <v>7</v>
      </c>
    </row>
    <row r="10" spans="1:9" ht="38.25" x14ac:dyDescent="0.2">
      <c r="A10" s="1" t="s">
        <v>8</v>
      </c>
      <c r="B10" s="2"/>
      <c r="C10" s="15" t="s">
        <v>9</v>
      </c>
    </row>
    <row r="11" spans="1:9" ht="63.75" x14ac:dyDescent="0.2">
      <c r="A11" s="1" t="s">
        <v>10</v>
      </c>
      <c r="B11" s="2"/>
      <c r="C11" s="15" t="s">
        <v>11</v>
      </c>
    </row>
    <row r="12" spans="1:9" x14ac:dyDescent="0.2">
      <c r="A12" s="1" t="s">
        <v>12</v>
      </c>
      <c r="B12" s="2"/>
      <c r="C12" s="15" t="s">
        <v>13</v>
      </c>
    </row>
    <row r="13" spans="1:9" ht="15.75" customHeight="1" x14ac:dyDescent="0.2">
      <c r="A13" s="1" t="s">
        <v>14</v>
      </c>
      <c r="B13" s="2"/>
      <c r="C13" s="15" t="s">
        <v>15</v>
      </c>
      <c r="D13" s="17"/>
    </row>
    <row r="14" spans="1:9" x14ac:dyDescent="0.2">
      <c r="A14" s="1" t="s">
        <v>16</v>
      </c>
      <c r="B14" s="2"/>
      <c r="C14" s="15" t="s">
        <v>17</v>
      </c>
      <c r="D14" s="17"/>
    </row>
    <row r="15" spans="1:9" x14ac:dyDescent="0.2">
      <c r="A15" s="1" t="s">
        <v>18</v>
      </c>
      <c r="B15" s="2"/>
      <c r="C15" s="18">
        <v>3838</v>
      </c>
      <c r="D15" s="17"/>
    </row>
    <row r="16" spans="1:9" x14ac:dyDescent="0.2">
      <c r="A16" s="1" t="s">
        <v>19</v>
      </c>
      <c r="B16" s="2"/>
      <c r="C16" s="15" t="s">
        <v>20</v>
      </c>
      <c r="D16" s="17"/>
    </row>
    <row r="17" spans="1:6" ht="38.25" x14ac:dyDescent="0.2">
      <c r="A17" s="1" t="s">
        <v>21</v>
      </c>
      <c r="B17" s="2"/>
      <c r="C17" s="15" t="s">
        <v>22</v>
      </c>
      <c r="D17" s="17"/>
    </row>
    <row r="18" spans="1:6" x14ac:dyDescent="0.2">
      <c r="A18" s="1"/>
      <c r="B18" s="2"/>
      <c r="C18" s="19"/>
      <c r="D18" s="17"/>
    </row>
    <row r="19" spans="1:6" x14ac:dyDescent="0.2">
      <c r="A19" s="20" t="s">
        <v>23</v>
      </c>
      <c r="B19" s="21"/>
      <c r="C19" s="21"/>
      <c r="D19" s="21"/>
    </row>
    <row r="20" spans="1:6" x14ac:dyDescent="0.2">
      <c r="A20" s="22" t="s">
        <v>24</v>
      </c>
      <c r="B20" s="23"/>
      <c r="C20" s="24">
        <v>44926</v>
      </c>
      <c r="D20" s="23"/>
    </row>
    <row r="21" spans="1:6" x14ac:dyDescent="0.2">
      <c r="A21" s="25"/>
      <c r="B21" s="26"/>
      <c r="C21" s="26"/>
      <c r="D21" s="27" t="s">
        <v>25</v>
      </c>
    </row>
    <row r="22" spans="1:6" s="30" customFormat="1" ht="25.5" customHeight="1" x14ac:dyDescent="0.25">
      <c r="A22" s="28" t="s">
        <v>26</v>
      </c>
      <c r="B22" s="28" t="s">
        <v>27</v>
      </c>
      <c r="C22" s="28" t="s">
        <v>28</v>
      </c>
      <c r="D22" s="28" t="s">
        <v>29</v>
      </c>
      <c r="E22" s="29"/>
      <c r="F22" s="29"/>
    </row>
    <row r="23" spans="1:6" s="30" customFormat="1" x14ac:dyDescent="0.25">
      <c r="A23" s="31"/>
      <c r="B23" s="31"/>
      <c r="C23" s="31"/>
      <c r="D23" s="31"/>
      <c r="E23" s="29"/>
      <c r="F23" s="29"/>
    </row>
    <row r="24" spans="1:6" s="36" customFormat="1" x14ac:dyDescent="0.2">
      <c r="A24" s="32" t="s">
        <v>30</v>
      </c>
      <c r="B24" s="33"/>
      <c r="C24" s="34"/>
      <c r="D24" s="34"/>
      <c r="E24" s="35"/>
      <c r="F24" s="35"/>
    </row>
    <row r="25" spans="1:6" x14ac:dyDescent="0.2">
      <c r="A25" s="37" t="s">
        <v>31</v>
      </c>
      <c r="B25" s="38" t="s">
        <v>32</v>
      </c>
      <c r="C25" s="39">
        <v>16394188</v>
      </c>
      <c r="D25" s="39">
        <v>12926457</v>
      </c>
    </row>
    <row r="26" spans="1:6" ht="25.5" x14ac:dyDescent="0.2">
      <c r="A26" s="37" t="s">
        <v>33</v>
      </c>
      <c r="B26" s="38" t="s">
        <v>34</v>
      </c>
      <c r="C26" s="40">
        <f>SUM(C27:C31)</f>
        <v>759048</v>
      </c>
      <c r="D26" s="40">
        <f>SUM(D27:D31)</f>
        <v>518953</v>
      </c>
    </row>
    <row r="27" spans="1:6" outlineLevel="1" x14ac:dyDescent="0.2">
      <c r="A27" s="37" t="s">
        <v>35</v>
      </c>
      <c r="B27" s="38"/>
      <c r="C27" s="40"/>
      <c r="D27" s="40"/>
    </row>
    <row r="28" spans="1:6" outlineLevel="1" x14ac:dyDescent="0.2">
      <c r="A28" s="37" t="s">
        <v>36</v>
      </c>
      <c r="B28" s="38"/>
      <c r="C28" s="40">
        <v>680633</v>
      </c>
      <c r="D28" s="40">
        <v>428912</v>
      </c>
    </row>
    <row r="29" spans="1:6" ht="25.5" outlineLevel="1" x14ac:dyDescent="0.2">
      <c r="A29" s="37" t="s">
        <v>37</v>
      </c>
      <c r="B29" s="38"/>
      <c r="C29" s="40"/>
      <c r="D29" s="40"/>
    </row>
    <row r="30" spans="1:6" outlineLevel="1" x14ac:dyDescent="0.2">
      <c r="A30" s="37" t="s">
        <v>38</v>
      </c>
      <c r="B30" s="38"/>
      <c r="C30" s="40">
        <v>77692</v>
      </c>
      <c r="D30" s="40">
        <v>89318</v>
      </c>
    </row>
    <row r="31" spans="1:6" outlineLevel="1" x14ac:dyDescent="0.2">
      <c r="A31" s="37" t="s">
        <v>39</v>
      </c>
      <c r="B31" s="38"/>
      <c r="C31" s="40">
        <v>723</v>
      </c>
      <c r="D31" s="40">
        <v>723</v>
      </c>
    </row>
    <row r="32" spans="1:6" ht="25.5" x14ac:dyDescent="0.2">
      <c r="A32" s="37" t="s">
        <v>40</v>
      </c>
      <c r="B32" s="38" t="s">
        <v>41</v>
      </c>
      <c r="C32" s="40"/>
      <c r="D32" s="40"/>
    </row>
    <row r="33" spans="1:8" ht="25.5" x14ac:dyDescent="0.2">
      <c r="A33" s="37" t="s">
        <v>42</v>
      </c>
      <c r="B33" s="38" t="s">
        <v>43</v>
      </c>
      <c r="C33" s="40"/>
      <c r="D33" s="40"/>
    </row>
    <row r="34" spans="1:8" x14ac:dyDescent="0.2">
      <c r="A34" s="37" t="s">
        <v>44</v>
      </c>
      <c r="B34" s="38" t="s">
        <v>45</v>
      </c>
      <c r="C34" s="40"/>
      <c r="D34" s="40"/>
    </row>
    <row r="35" spans="1:8" x14ac:dyDescent="0.2">
      <c r="A35" s="37" t="s">
        <v>46</v>
      </c>
      <c r="B35" s="38" t="s">
        <v>47</v>
      </c>
      <c r="C35" s="41"/>
      <c r="D35" s="41"/>
    </row>
    <row r="36" spans="1:8" x14ac:dyDescent="0.2">
      <c r="A36" s="37" t="s">
        <v>48</v>
      </c>
      <c r="B36" s="38" t="s">
        <v>49</v>
      </c>
      <c r="C36" s="42">
        <f>SUM(C37:C38)</f>
        <v>14534899</v>
      </c>
      <c r="D36" s="42">
        <f>SUM(D37:D38)</f>
        <v>12211936</v>
      </c>
    </row>
    <row r="37" spans="1:8" s="47" customFormat="1" outlineLevel="1" x14ac:dyDescent="0.2">
      <c r="A37" s="43" t="s">
        <v>50</v>
      </c>
      <c r="B37" s="44"/>
      <c r="C37" s="45">
        <v>14451586</v>
      </c>
      <c r="D37" s="45">
        <v>12182881</v>
      </c>
      <c r="E37" s="46"/>
      <c r="F37" s="46"/>
    </row>
    <row r="38" spans="1:8" s="47" customFormat="1" outlineLevel="1" x14ac:dyDescent="0.2">
      <c r="A38" s="48" t="s">
        <v>51</v>
      </c>
      <c r="B38" s="49"/>
      <c r="C38" s="50">
        <v>83313</v>
      </c>
      <c r="D38" s="50">
        <v>29055</v>
      </c>
      <c r="E38" s="51"/>
      <c r="F38" s="51"/>
      <c r="G38" s="52"/>
      <c r="H38" s="53"/>
    </row>
    <row r="39" spans="1:8" x14ac:dyDescent="0.2">
      <c r="A39" s="37" t="s">
        <v>52</v>
      </c>
      <c r="B39" s="54" t="s">
        <v>53</v>
      </c>
      <c r="C39" s="55">
        <v>26609</v>
      </c>
      <c r="D39" s="55">
        <v>8431</v>
      </c>
      <c r="E39" s="51"/>
      <c r="F39" s="51"/>
      <c r="G39" s="6"/>
      <c r="H39" s="6"/>
    </row>
    <row r="40" spans="1:8" x14ac:dyDescent="0.2">
      <c r="A40" s="37" t="s">
        <v>54</v>
      </c>
      <c r="B40" s="54" t="s">
        <v>55</v>
      </c>
      <c r="C40" s="55"/>
      <c r="D40" s="55"/>
      <c r="E40" s="51"/>
      <c r="F40" s="51"/>
      <c r="G40" s="6"/>
      <c r="H40" s="6"/>
    </row>
    <row r="41" spans="1:8" x14ac:dyDescent="0.2">
      <c r="A41" s="56" t="s">
        <v>56</v>
      </c>
      <c r="B41" s="54" t="s">
        <v>57</v>
      </c>
      <c r="C41" s="55">
        <v>1557436</v>
      </c>
      <c r="D41" s="55">
        <v>929386</v>
      </c>
      <c r="E41" s="51"/>
      <c r="F41" s="51"/>
      <c r="G41" s="6"/>
      <c r="H41" s="6"/>
    </row>
    <row r="42" spans="1:8" x14ac:dyDescent="0.2">
      <c r="A42" s="56" t="s">
        <v>58</v>
      </c>
      <c r="B42" s="57" t="s">
        <v>59</v>
      </c>
      <c r="C42" s="55">
        <v>56283825</v>
      </c>
      <c r="D42" s="55">
        <v>35010024</v>
      </c>
      <c r="E42" s="58"/>
      <c r="F42" s="58"/>
      <c r="G42" s="6"/>
      <c r="H42" s="6"/>
    </row>
    <row r="43" spans="1:8" x14ac:dyDescent="0.2">
      <c r="A43" s="56" t="s">
        <v>60</v>
      </c>
      <c r="B43" s="57" t="s">
        <v>61</v>
      </c>
      <c r="C43" s="55"/>
      <c r="D43" s="55"/>
      <c r="E43" s="58"/>
      <c r="F43" s="58"/>
      <c r="G43" s="6"/>
      <c r="H43" s="6"/>
    </row>
    <row r="44" spans="1:8" x14ac:dyDescent="0.2">
      <c r="A44" s="56" t="s">
        <v>62</v>
      </c>
      <c r="B44" s="57" t="s">
        <v>63</v>
      </c>
      <c r="C44" s="55">
        <f>SUM(C45:C46)</f>
        <v>23086814</v>
      </c>
      <c r="D44" s="55">
        <f>SUM(D45:D46)</f>
        <v>13351680</v>
      </c>
      <c r="E44" s="58"/>
      <c r="F44" s="58"/>
      <c r="G44" s="53"/>
      <c r="H44" s="6"/>
    </row>
    <row r="45" spans="1:8" x14ac:dyDescent="0.2">
      <c r="A45" s="59" t="s">
        <v>64</v>
      </c>
      <c r="B45" s="60"/>
      <c r="C45" s="61">
        <v>17919140</v>
      </c>
      <c r="D45" s="61">
        <v>10295343</v>
      </c>
      <c r="E45" s="62"/>
      <c r="F45" s="62"/>
      <c r="G45" s="53"/>
      <c r="H45" s="63"/>
    </row>
    <row r="46" spans="1:8" x14ac:dyDescent="0.2">
      <c r="A46" s="59" t="s">
        <v>65</v>
      </c>
      <c r="B46" s="60"/>
      <c r="C46" s="61">
        <v>5167674</v>
      </c>
      <c r="D46" s="61">
        <v>3056337</v>
      </c>
      <c r="E46" s="51"/>
      <c r="F46" s="51"/>
      <c r="G46" s="53"/>
      <c r="H46" s="6"/>
    </row>
    <row r="47" spans="1:8" s="36" customFormat="1" x14ac:dyDescent="0.2">
      <c r="A47" s="64" t="s">
        <v>66</v>
      </c>
      <c r="B47" s="65">
        <v>100</v>
      </c>
      <c r="C47" s="66">
        <f>C25+C26+C32+C33+C34+C35+C36+C39+C40+C41+C42+C43+C44</f>
        <v>112642819</v>
      </c>
      <c r="D47" s="66">
        <f>D25+D26+D32+D33+D34+D35+D36+D39+D40+D41+D42+D43+D44</f>
        <v>74956867</v>
      </c>
      <c r="E47" s="67"/>
      <c r="F47" s="67"/>
      <c r="G47" s="68"/>
      <c r="H47" s="68"/>
    </row>
    <row r="48" spans="1:8" s="36" customFormat="1" x14ac:dyDescent="0.2">
      <c r="A48" s="64" t="s">
        <v>67</v>
      </c>
      <c r="B48" s="65">
        <v>101</v>
      </c>
      <c r="C48" s="69"/>
      <c r="D48" s="69"/>
      <c r="E48" s="67"/>
      <c r="F48" s="67"/>
      <c r="G48" s="68"/>
      <c r="H48" s="68"/>
    </row>
    <row r="49" spans="1:6" s="36" customFormat="1" x14ac:dyDescent="0.2">
      <c r="A49" s="32" t="s">
        <v>68</v>
      </c>
      <c r="B49" s="70"/>
      <c r="C49" s="34"/>
      <c r="D49" s="34"/>
      <c r="E49" s="35"/>
      <c r="F49" s="35"/>
    </row>
    <row r="50" spans="1:6" ht="25.5" x14ac:dyDescent="0.2">
      <c r="A50" s="37" t="s">
        <v>69</v>
      </c>
      <c r="B50" s="38">
        <v>110</v>
      </c>
      <c r="C50" s="40">
        <f>SUM(C51:C56)</f>
        <v>276625</v>
      </c>
      <c r="D50" s="40">
        <f>SUM(D51:D56)</f>
        <v>194058</v>
      </c>
    </row>
    <row r="51" spans="1:6" outlineLevel="1" x14ac:dyDescent="0.2">
      <c r="A51" s="37" t="s">
        <v>70</v>
      </c>
      <c r="B51" s="38"/>
      <c r="C51" s="40"/>
      <c r="D51" s="40"/>
    </row>
    <row r="52" spans="1:6" outlineLevel="1" x14ac:dyDescent="0.2">
      <c r="A52" s="37" t="s">
        <v>71</v>
      </c>
      <c r="B52" s="38"/>
      <c r="C52" s="40">
        <v>189432</v>
      </c>
      <c r="D52" s="71">
        <v>76778</v>
      </c>
    </row>
    <row r="53" spans="1:6" outlineLevel="1" x14ac:dyDescent="0.2">
      <c r="A53" s="37" t="s">
        <v>36</v>
      </c>
      <c r="B53" s="38"/>
      <c r="C53" s="40"/>
      <c r="D53" s="71">
        <v>1766</v>
      </c>
    </row>
    <row r="54" spans="1:6" ht="25.5" outlineLevel="1" x14ac:dyDescent="0.2">
      <c r="A54" s="37" t="s">
        <v>72</v>
      </c>
      <c r="B54" s="38"/>
      <c r="C54" s="40"/>
      <c r="D54" s="71"/>
    </row>
    <row r="55" spans="1:6" outlineLevel="1" x14ac:dyDescent="0.2">
      <c r="A55" s="37" t="s">
        <v>38</v>
      </c>
      <c r="B55" s="38"/>
      <c r="C55" s="40">
        <v>87193</v>
      </c>
      <c r="D55" s="71">
        <v>115514</v>
      </c>
    </row>
    <row r="56" spans="1:6" outlineLevel="1" x14ac:dyDescent="0.2">
      <c r="A56" s="37" t="s">
        <v>73</v>
      </c>
      <c r="B56" s="38"/>
      <c r="C56" s="40"/>
      <c r="D56" s="40"/>
    </row>
    <row r="57" spans="1:6" ht="25.5" x14ac:dyDescent="0.2">
      <c r="A57" s="37" t="s">
        <v>74</v>
      </c>
      <c r="B57" s="38">
        <v>111</v>
      </c>
      <c r="C57" s="40">
        <v>110704</v>
      </c>
      <c r="D57" s="40">
        <v>765982</v>
      </c>
    </row>
    <row r="58" spans="1:6" ht="25.5" x14ac:dyDescent="0.2">
      <c r="A58" s="37" t="s">
        <v>75</v>
      </c>
      <c r="B58" s="38">
        <v>112</v>
      </c>
      <c r="C58" s="40"/>
      <c r="D58" s="40"/>
    </row>
    <row r="59" spans="1:6" x14ac:dyDescent="0.2">
      <c r="A59" s="37" t="s">
        <v>76</v>
      </c>
      <c r="B59" s="38">
        <v>113</v>
      </c>
      <c r="C59" s="40"/>
      <c r="D59" s="40"/>
    </row>
    <row r="60" spans="1:6" x14ac:dyDescent="0.2">
      <c r="A60" s="72" t="s">
        <v>77</v>
      </c>
      <c r="B60" s="73">
        <v>114</v>
      </c>
      <c r="C60" s="74">
        <v>0</v>
      </c>
      <c r="D60" s="74">
        <v>0</v>
      </c>
    </row>
    <row r="61" spans="1:6" s="47" customFormat="1" x14ac:dyDescent="0.2">
      <c r="A61" s="75" t="s">
        <v>78</v>
      </c>
      <c r="B61" s="73">
        <v>115</v>
      </c>
      <c r="C61" s="76">
        <f>SUM(C62:C63)</f>
        <v>956636</v>
      </c>
      <c r="D61" s="76">
        <f>SUM(D62:D63)</f>
        <v>2704541</v>
      </c>
      <c r="E61" s="46"/>
      <c r="F61" s="46"/>
    </row>
    <row r="62" spans="1:6" s="47" customFormat="1" outlineLevel="1" x14ac:dyDescent="0.2">
      <c r="A62" s="77" t="s">
        <v>79</v>
      </c>
      <c r="B62" s="73"/>
      <c r="C62" s="76"/>
      <c r="D62" s="76"/>
      <c r="E62" s="46"/>
      <c r="F62" s="46"/>
    </row>
    <row r="63" spans="1:6" s="47" customFormat="1" outlineLevel="1" x14ac:dyDescent="0.2">
      <c r="A63" s="77" t="s">
        <v>80</v>
      </c>
      <c r="B63" s="73"/>
      <c r="C63" s="76">
        <v>956636</v>
      </c>
      <c r="D63" s="76">
        <v>2704541</v>
      </c>
      <c r="E63" s="46"/>
      <c r="F63" s="46"/>
    </row>
    <row r="64" spans="1:6" s="47" customFormat="1" x14ac:dyDescent="0.2">
      <c r="A64" s="75" t="s">
        <v>81</v>
      </c>
      <c r="B64" s="73">
        <v>116</v>
      </c>
      <c r="C64" s="76"/>
      <c r="D64" s="76"/>
      <c r="E64" s="46"/>
      <c r="F64" s="46"/>
    </row>
    <row r="65" spans="1:7" x14ac:dyDescent="0.2">
      <c r="A65" s="37" t="s">
        <v>82</v>
      </c>
      <c r="B65" s="38">
        <v>117</v>
      </c>
      <c r="C65" s="41">
        <f>SUM(C66:C67)</f>
        <v>0</v>
      </c>
      <c r="D65" s="41">
        <f>SUM(D66:D67)</f>
        <v>0</v>
      </c>
    </row>
    <row r="66" spans="1:7" s="47" customFormat="1" outlineLevel="1" x14ac:dyDescent="0.2">
      <c r="A66" s="43" t="s">
        <v>50</v>
      </c>
      <c r="B66" s="44"/>
      <c r="C66" s="45"/>
      <c r="D66" s="45"/>
      <c r="E66" s="46"/>
      <c r="F66" s="46"/>
    </row>
    <row r="67" spans="1:7" s="47" customFormat="1" outlineLevel="1" x14ac:dyDescent="0.2">
      <c r="A67" s="43" t="s">
        <v>51</v>
      </c>
      <c r="B67" s="44"/>
      <c r="C67" s="45"/>
      <c r="D67" s="45"/>
      <c r="E67" s="46"/>
      <c r="F67" s="46"/>
    </row>
    <row r="68" spans="1:7" s="47" customFormat="1" x14ac:dyDescent="0.2">
      <c r="A68" s="75" t="s">
        <v>83</v>
      </c>
      <c r="B68" s="38">
        <v>118</v>
      </c>
      <c r="C68" s="45"/>
      <c r="D68" s="45"/>
      <c r="E68" s="46"/>
      <c r="F68" s="46"/>
    </row>
    <row r="69" spans="1:7" s="47" customFormat="1" x14ac:dyDescent="0.2">
      <c r="A69" s="75" t="s">
        <v>84</v>
      </c>
      <c r="B69" s="38">
        <v>119</v>
      </c>
      <c r="C69" s="45"/>
      <c r="D69" s="45"/>
      <c r="E69" s="46"/>
      <c r="F69" s="46"/>
    </row>
    <row r="70" spans="1:7" x14ac:dyDescent="0.2">
      <c r="A70" s="37" t="s">
        <v>85</v>
      </c>
      <c r="B70" s="38">
        <v>120</v>
      </c>
      <c r="C70" s="40"/>
      <c r="D70" s="40"/>
    </row>
    <row r="71" spans="1:7" x14ac:dyDescent="0.2">
      <c r="A71" s="37" t="s">
        <v>86</v>
      </c>
      <c r="B71" s="38">
        <v>121</v>
      </c>
      <c r="C71" s="40">
        <v>32847931</v>
      </c>
      <c r="D71" s="40">
        <v>23741487</v>
      </c>
    </row>
    <row r="72" spans="1:7" x14ac:dyDescent="0.2">
      <c r="A72" s="37" t="s">
        <v>87</v>
      </c>
      <c r="B72" s="38">
        <v>122</v>
      </c>
      <c r="C72" s="40">
        <v>130596</v>
      </c>
      <c r="D72" s="40">
        <v>175481</v>
      </c>
    </row>
    <row r="73" spans="1:7" x14ac:dyDescent="0.2">
      <c r="A73" s="37" t="s">
        <v>60</v>
      </c>
      <c r="B73" s="38">
        <v>123</v>
      </c>
      <c r="C73" s="40">
        <v>0</v>
      </c>
      <c r="D73" s="40"/>
    </row>
    <row r="74" spans="1:7" x14ac:dyDescent="0.2">
      <c r="A74" s="37" t="s">
        <v>88</v>
      </c>
      <c r="B74" s="38">
        <v>124</v>
      </c>
      <c r="C74" s="40">
        <v>315624</v>
      </c>
      <c r="D74" s="40">
        <v>317098</v>
      </c>
    </row>
    <row r="75" spans="1:7" x14ac:dyDescent="0.2">
      <c r="A75" s="37" t="s">
        <v>89</v>
      </c>
      <c r="B75" s="38">
        <v>125</v>
      </c>
      <c r="C75" s="40">
        <v>429000</v>
      </c>
      <c r="D75" s="40">
        <v>2308509</v>
      </c>
    </row>
    <row r="76" spans="1:7" x14ac:dyDescent="0.2">
      <c r="A76" s="37" t="s">
        <v>90</v>
      </c>
      <c r="B76" s="38">
        <v>126</v>
      </c>
      <c r="C76" s="40">
        <v>44255</v>
      </c>
      <c r="D76" s="40">
        <v>34889</v>
      </c>
    </row>
    <row r="77" spans="1:7" x14ac:dyDescent="0.2">
      <c r="A77" s="72" t="s">
        <v>91</v>
      </c>
      <c r="B77" s="73">
        <v>127</v>
      </c>
      <c r="C77" s="78">
        <f>SUM(C78:C80)</f>
        <v>7367684</v>
      </c>
      <c r="D77" s="78">
        <f>SUM(D78:D80)</f>
        <v>6789876</v>
      </c>
      <c r="G77" s="79"/>
    </row>
    <row r="78" spans="1:7" outlineLevel="1" x14ac:dyDescent="0.2">
      <c r="A78" s="43" t="s">
        <v>92</v>
      </c>
      <c r="B78" s="80"/>
      <c r="C78" s="76">
        <v>5059281</v>
      </c>
      <c r="D78" s="76">
        <v>1934328</v>
      </c>
    </row>
    <row r="79" spans="1:7" outlineLevel="1" x14ac:dyDescent="0.2">
      <c r="A79" s="81" t="s">
        <v>91</v>
      </c>
      <c r="B79" s="80"/>
      <c r="C79" s="76">
        <v>2308403</v>
      </c>
      <c r="D79" s="76">
        <v>4855548</v>
      </c>
    </row>
    <row r="80" spans="1:7" outlineLevel="1" x14ac:dyDescent="0.2">
      <c r="A80" s="82" t="s">
        <v>93</v>
      </c>
      <c r="B80" s="83"/>
      <c r="C80" s="84"/>
      <c r="D80" s="84"/>
      <c r="E80" s="51"/>
      <c r="F80" s="58"/>
      <c r="G80" s="6"/>
    </row>
    <row r="81" spans="1:6" s="36" customFormat="1" x14ac:dyDescent="0.2">
      <c r="A81" s="32" t="s">
        <v>94</v>
      </c>
      <c r="B81" s="70">
        <v>200</v>
      </c>
      <c r="C81" s="85">
        <f>C50+C57+C58+C59+C60+C61+C64+C65+C68+C658+C70+C71+C72+C73+C74+C75+C76+C77+C69</f>
        <v>42479055</v>
      </c>
      <c r="D81" s="85">
        <f>D50+D57+D58+D59+D60+D61+D64+D65+D68+D658+D70+D71+D72+D73+D74+D75+D76+D77+D69</f>
        <v>37031921</v>
      </c>
      <c r="E81" s="35"/>
      <c r="F81" s="35"/>
    </row>
    <row r="82" spans="1:6" s="36" customFormat="1" x14ac:dyDescent="0.2">
      <c r="A82" s="32" t="s">
        <v>95</v>
      </c>
      <c r="B82" s="33"/>
      <c r="C82" s="85">
        <f>C81+C48+C47</f>
        <v>155121874</v>
      </c>
      <c r="D82" s="85">
        <f>D81+D48+D47</f>
        <v>111988788</v>
      </c>
      <c r="E82" s="35"/>
      <c r="F82" s="35"/>
    </row>
    <row r="83" spans="1:6" s="90" customFormat="1" ht="25.5" x14ac:dyDescent="0.25">
      <c r="A83" s="86" t="s">
        <v>96</v>
      </c>
      <c r="B83" s="87" t="s">
        <v>27</v>
      </c>
      <c r="C83" s="88"/>
      <c r="D83" s="88"/>
      <c r="E83" s="89"/>
      <c r="F83" s="89"/>
    </row>
    <row r="84" spans="1:6" s="36" customFormat="1" x14ac:dyDescent="0.2">
      <c r="A84" s="32" t="s">
        <v>97</v>
      </c>
      <c r="B84" s="33"/>
      <c r="C84" s="34"/>
      <c r="D84" s="34"/>
      <c r="E84" s="35"/>
      <c r="F84" s="35"/>
    </row>
    <row r="85" spans="1:6" ht="25.5" x14ac:dyDescent="0.2">
      <c r="A85" s="37" t="s">
        <v>98</v>
      </c>
      <c r="B85" s="38">
        <v>210</v>
      </c>
      <c r="C85" s="41">
        <f>SUM(C86:C89)</f>
        <v>14500</v>
      </c>
      <c r="D85" s="41">
        <f>SUM(D86:D89)</f>
        <v>17804</v>
      </c>
    </row>
    <row r="86" spans="1:6" s="47" customFormat="1" outlineLevel="2" x14ac:dyDescent="0.2">
      <c r="A86" s="43" t="s">
        <v>99</v>
      </c>
      <c r="B86" s="80"/>
      <c r="C86" s="76"/>
      <c r="D86" s="76"/>
      <c r="E86" s="13"/>
      <c r="F86" s="13"/>
    </row>
    <row r="87" spans="1:6" s="47" customFormat="1" outlineLevel="2" x14ac:dyDescent="0.2">
      <c r="A87" s="91" t="s">
        <v>100</v>
      </c>
      <c r="B87" s="80"/>
      <c r="C87" s="76">
        <v>14500</v>
      </c>
      <c r="D87" s="76">
        <v>17804</v>
      </c>
      <c r="E87" s="46"/>
      <c r="F87" s="46"/>
    </row>
    <row r="88" spans="1:6" s="47" customFormat="1" outlineLevel="2" x14ac:dyDescent="0.2">
      <c r="A88" s="43" t="s">
        <v>101</v>
      </c>
      <c r="B88" s="80"/>
      <c r="C88" s="76"/>
      <c r="D88" s="76"/>
      <c r="E88" s="46"/>
      <c r="F88" s="46"/>
    </row>
    <row r="89" spans="1:6" s="47" customFormat="1" outlineLevel="2" x14ac:dyDescent="0.2">
      <c r="A89" s="43" t="s">
        <v>102</v>
      </c>
      <c r="B89" s="80"/>
      <c r="C89" s="76"/>
      <c r="D89" s="76"/>
      <c r="E89" s="46"/>
      <c r="F89" s="46"/>
    </row>
    <row r="90" spans="1:6" s="47" customFormat="1" ht="25.5" outlineLevel="2" x14ac:dyDescent="0.2">
      <c r="A90" s="37" t="s">
        <v>103</v>
      </c>
      <c r="B90" s="73">
        <v>211</v>
      </c>
      <c r="C90" s="76"/>
      <c r="D90" s="76"/>
      <c r="E90" s="46"/>
      <c r="F90" s="46"/>
    </row>
    <row r="91" spans="1:6" x14ac:dyDescent="0.2">
      <c r="A91" s="37" t="s">
        <v>44</v>
      </c>
      <c r="B91" s="38">
        <v>212</v>
      </c>
      <c r="C91" s="40"/>
      <c r="D91" s="40"/>
    </row>
    <row r="92" spans="1:6" x14ac:dyDescent="0.2">
      <c r="A92" s="37" t="s">
        <v>104</v>
      </c>
      <c r="B92" s="38">
        <v>213</v>
      </c>
      <c r="C92" s="41">
        <f>SUM(C93:C94)</f>
        <v>643390</v>
      </c>
      <c r="D92" s="41">
        <f>SUM(D93:D94)</f>
        <v>0</v>
      </c>
    </row>
    <row r="93" spans="1:6" s="47" customFormat="1" outlineLevel="1" x14ac:dyDescent="0.2">
      <c r="A93" s="43" t="s">
        <v>105</v>
      </c>
      <c r="B93" s="44"/>
      <c r="C93" s="45"/>
      <c r="D93" s="45"/>
      <c r="E93" s="13"/>
      <c r="F93" s="13"/>
    </row>
    <row r="94" spans="1:6" s="47" customFormat="1" outlineLevel="1" x14ac:dyDescent="0.2">
      <c r="A94" s="43" t="s">
        <v>106</v>
      </c>
      <c r="B94" s="44"/>
      <c r="C94" s="45">
        <v>643390</v>
      </c>
      <c r="D94" s="45"/>
      <c r="E94" s="13"/>
      <c r="F94" s="46"/>
    </row>
    <row r="95" spans="1:6" x14ac:dyDescent="0.2">
      <c r="A95" s="37" t="s">
        <v>107</v>
      </c>
      <c r="B95" s="38">
        <v>214</v>
      </c>
      <c r="C95" s="41">
        <f>C96+C97</f>
        <v>15455664</v>
      </c>
      <c r="D95" s="41">
        <f>D96+D97</f>
        <v>9267444</v>
      </c>
    </row>
    <row r="96" spans="1:6" s="47" customFormat="1" outlineLevel="1" x14ac:dyDescent="0.2">
      <c r="A96" s="43" t="s">
        <v>108</v>
      </c>
      <c r="B96" s="44"/>
      <c r="C96" s="45">
        <v>15333289</v>
      </c>
      <c r="D96" s="45">
        <v>9164709</v>
      </c>
      <c r="E96" s="46"/>
      <c r="F96" s="46"/>
    </row>
    <row r="97" spans="1:7" s="47" customFormat="1" outlineLevel="1" x14ac:dyDescent="0.2">
      <c r="A97" s="43" t="s">
        <v>109</v>
      </c>
      <c r="B97" s="44"/>
      <c r="C97" s="45">
        <v>122375</v>
      </c>
      <c r="D97" s="45">
        <v>102735</v>
      </c>
      <c r="E97" s="46"/>
      <c r="F97" s="46"/>
    </row>
    <row r="98" spans="1:7" x14ac:dyDescent="0.2">
      <c r="A98" s="37" t="s">
        <v>110</v>
      </c>
      <c r="B98" s="38">
        <v>215</v>
      </c>
      <c r="C98" s="40">
        <v>1716758</v>
      </c>
      <c r="D98" s="40">
        <v>2442389</v>
      </c>
    </row>
    <row r="99" spans="1:7" x14ac:dyDescent="0.2">
      <c r="A99" s="37" t="s">
        <v>111</v>
      </c>
      <c r="B99" s="38">
        <v>216</v>
      </c>
      <c r="C99" s="40">
        <v>780714</v>
      </c>
      <c r="D99" s="40">
        <v>19621</v>
      </c>
    </row>
    <row r="100" spans="1:7" x14ac:dyDescent="0.2">
      <c r="A100" s="37" t="s">
        <v>112</v>
      </c>
      <c r="B100" s="38">
        <v>217</v>
      </c>
      <c r="C100" s="40">
        <v>780256</v>
      </c>
      <c r="D100" s="40">
        <v>687358</v>
      </c>
    </row>
    <row r="101" spans="1:7" x14ac:dyDescent="0.2">
      <c r="A101" s="37" t="s">
        <v>113</v>
      </c>
      <c r="B101" s="38">
        <v>218</v>
      </c>
      <c r="C101" s="40">
        <v>1693</v>
      </c>
      <c r="D101" s="40">
        <v>4038</v>
      </c>
    </row>
    <row r="102" spans="1:7" x14ac:dyDescent="0.2">
      <c r="A102" s="37" t="s">
        <v>114</v>
      </c>
      <c r="B102" s="38">
        <v>219</v>
      </c>
      <c r="C102" s="40">
        <v>36168218</v>
      </c>
      <c r="D102" s="40">
        <v>17392251</v>
      </c>
    </row>
    <row r="103" spans="1:7" x14ac:dyDescent="0.2">
      <c r="A103" s="37" t="s">
        <v>115</v>
      </c>
      <c r="B103" s="38">
        <v>220</v>
      </c>
      <c r="C103" s="40"/>
      <c r="D103" s="40"/>
    </row>
    <row r="104" spans="1:7" x14ac:dyDescent="0.2">
      <c r="A104" s="37" t="s">
        <v>116</v>
      </c>
      <c r="B104" s="38">
        <v>221</v>
      </c>
      <c r="C104" s="40">
        <v>50283</v>
      </c>
      <c r="D104" s="40">
        <v>50328</v>
      </c>
    </row>
    <row r="105" spans="1:7" x14ac:dyDescent="0.2">
      <c r="A105" s="72" t="s">
        <v>117</v>
      </c>
      <c r="B105" s="38">
        <v>222</v>
      </c>
      <c r="C105" s="40">
        <f>SUM(C106:C107)</f>
        <v>1832031</v>
      </c>
      <c r="D105" s="40">
        <f>SUM(D106:D107)</f>
        <v>1358818</v>
      </c>
      <c r="G105" s="79"/>
    </row>
    <row r="106" spans="1:7" x14ac:dyDescent="0.2">
      <c r="A106" s="72" t="s">
        <v>118</v>
      </c>
      <c r="B106" s="38"/>
      <c r="C106" s="40">
        <v>780816</v>
      </c>
      <c r="D106" s="40">
        <v>770841</v>
      </c>
      <c r="G106" s="79"/>
    </row>
    <row r="107" spans="1:7" x14ac:dyDescent="0.2">
      <c r="A107" s="59" t="s">
        <v>65</v>
      </c>
      <c r="B107" s="92"/>
      <c r="C107" s="61">
        <v>1051215</v>
      </c>
      <c r="D107" s="61">
        <v>587977</v>
      </c>
      <c r="E107" s="51"/>
      <c r="F107" s="58"/>
      <c r="G107" s="53"/>
    </row>
    <row r="108" spans="1:7" s="36" customFormat="1" x14ac:dyDescent="0.2">
      <c r="A108" s="32" t="s">
        <v>119</v>
      </c>
      <c r="B108" s="70">
        <v>300</v>
      </c>
      <c r="C108" s="85">
        <f>C85+SUM(C90:C92)+C95+SUM(C98:C105)</f>
        <v>57443507</v>
      </c>
      <c r="D108" s="85">
        <f>D85+SUM(D90:D92)+D95+SUM(D98:D105)</f>
        <v>31240051</v>
      </c>
      <c r="E108" s="35"/>
      <c r="F108" s="35"/>
    </row>
    <row r="109" spans="1:7" s="36" customFormat="1" x14ac:dyDescent="0.2">
      <c r="A109" s="32" t="s">
        <v>120</v>
      </c>
      <c r="B109" s="70">
        <v>301</v>
      </c>
      <c r="C109" s="34"/>
      <c r="D109" s="34"/>
      <c r="E109" s="35"/>
      <c r="F109" s="35"/>
    </row>
    <row r="110" spans="1:7" s="36" customFormat="1" x14ac:dyDescent="0.2">
      <c r="A110" s="32" t="s">
        <v>121</v>
      </c>
      <c r="B110" s="33"/>
      <c r="C110" s="34"/>
      <c r="D110" s="34"/>
      <c r="E110" s="35"/>
      <c r="F110" s="35"/>
    </row>
    <row r="111" spans="1:7" ht="25.5" x14ac:dyDescent="0.2">
      <c r="A111" s="37" t="s">
        <v>122</v>
      </c>
      <c r="B111" s="38">
        <v>310</v>
      </c>
      <c r="C111" s="93">
        <f>SUM(C112:C115)</f>
        <v>406013</v>
      </c>
      <c r="D111" s="93">
        <f>SUM(D112:D115)</f>
        <v>447724</v>
      </c>
    </row>
    <row r="112" spans="1:7" s="47" customFormat="1" outlineLevel="2" x14ac:dyDescent="0.2">
      <c r="A112" s="43" t="s">
        <v>99</v>
      </c>
      <c r="B112" s="80"/>
      <c r="C112" s="76"/>
      <c r="D112" s="76"/>
      <c r="E112" s="13"/>
      <c r="F112" s="13"/>
    </row>
    <row r="113" spans="1:6" s="47" customFormat="1" ht="25.5" outlineLevel="2" x14ac:dyDescent="0.2">
      <c r="A113" s="94" t="s">
        <v>100</v>
      </c>
      <c r="B113" s="80"/>
      <c r="C113" s="76">
        <v>141186</v>
      </c>
      <c r="D113" s="76">
        <v>182897</v>
      </c>
      <c r="E113" s="46"/>
      <c r="F113" s="46"/>
    </row>
    <row r="114" spans="1:6" s="47" customFormat="1" outlineLevel="2" x14ac:dyDescent="0.2">
      <c r="A114" s="43" t="s">
        <v>101</v>
      </c>
      <c r="B114" s="80"/>
      <c r="C114" s="76"/>
      <c r="D114" s="76"/>
      <c r="E114" s="46"/>
      <c r="F114" s="46"/>
    </row>
    <row r="115" spans="1:6" s="47" customFormat="1" outlineLevel="2" x14ac:dyDescent="0.2">
      <c r="A115" s="43" t="s">
        <v>123</v>
      </c>
      <c r="B115" s="80"/>
      <c r="C115" s="76">
        <v>264827</v>
      </c>
      <c r="D115" s="76">
        <v>264827</v>
      </c>
      <c r="E115" s="46"/>
      <c r="F115" s="46"/>
    </row>
    <row r="116" spans="1:6" s="47" customFormat="1" ht="25.5" outlineLevel="2" x14ac:dyDescent="0.2">
      <c r="A116" s="37" t="s">
        <v>124</v>
      </c>
      <c r="B116" s="73">
        <v>311</v>
      </c>
      <c r="C116" s="76"/>
      <c r="D116" s="76"/>
      <c r="E116" s="46"/>
      <c r="F116" s="46"/>
    </row>
    <row r="117" spans="1:6" x14ac:dyDescent="0.2">
      <c r="A117" s="37" t="s">
        <v>76</v>
      </c>
      <c r="B117" s="38">
        <v>312</v>
      </c>
      <c r="C117" s="40"/>
      <c r="D117" s="40"/>
    </row>
    <row r="118" spans="1:6" x14ac:dyDescent="0.2">
      <c r="A118" s="37" t="s">
        <v>125</v>
      </c>
      <c r="B118" s="38">
        <v>313</v>
      </c>
      <c r="C118" s="93">
        <f>SUM(C119:C120)</f>
        <v>633257</v>
      </c>
      <c r="D118" s="93">
        <f>SUM(D119:D120)</f>
        <v>108057</v>
      </c>
    </row>
    <row r="119" spans="1:6" s="47" customFormat="1" outlineLevel="1" x14ac:dyDescent="0.2">
      <c r="A119" s="43" t="s">
        <v>105</v>
      </c>
      <c r="B119" s="44"/>
      <c r="C119" s="45"/>
      <c r="D119" s="45"/>
      <c r="E119" s="46"/>
      <c r="F119" s="46"/>
    </row>
    <row r="120" spans="1:6" s="47" customFormat="1" outlineLevel="1" x14ac:dyDescent="0.2">
      <c r="A120" s="43" t="s">
        <v>106</v>
      </c>
      <c r="B120" s="44"/>
      <c r="C120" s="45">
        <v>633257</v>
      </c>
      <c r="D120" s="45">
        <v>108057</v>
      </c>
      <c r="E120" s="46"/>
      <c r="F120" s="46"/>
    </row>
    <row r="121" spans="1:6" x14ac:dyDescent="0.2">
      <c r="A121" s="37" t="s">
        <v>126</v>
      </c>
      <c r="B121" s="38">
        <v>314</v>
      </c>
      <c r="C121" s="93">
        <f>SUM(C122:C123)</f>
        <v>59952</v>
      </c>
      <c r="D121" s="93">
        <f>SUM(D122:D123)</f>
        <v>0</v>
      </c>
    </row>
    <row r="122" spans="1:6" s="47" customFormat="1" outlineLevel="1" x14ac:dyDescent="0.2">
      <c r="A122" s="43" t="s">
        <v>108</v>
      </c>
      <c r="B122" s="44"/>
      <c r="C122" s="45"/>
      <c r="D122" s="45"/>
      <c r="E122" s="46"/>
      <c r="F122" s="46"/>
    </row>
    <row r="123" spans="1:6" s="47" customFormat="1" outlineLevel="1" x14ac:dyDescent="0.2">
      <c r="A123" s="43" t="s">
        <v>109</v>
      </c>
      <c r="B123" s="44"/>
      <c r="C123" s="45">
        <v>59952</v>
      </c>
      <c r="D123" s="45"/>
      <c r="E123" s="46"/>
      <c r="F123" s="46"/>
    </row>
    <row r="124" spans="1:6" x14ac:dyDescent="0.2">
      <c r="A124" s="37" t="s">
        <v>127</v>
      </c>
      <c r="B124" s="38">
        <v>315</v>
      </c>
      <c r="C124" s="40">
        <v>9376680</v>
      </c>
      <c r="D124" s="40">
        <v>1468689</v>
      </c>
    </row>
    <row r="125" spans="1:6" x14ac:dyDescent="0.2">
      <c r="A125" s="37" t="s">
        <v>128</v>
      </c>
      <c r="B125" s="38">
        <v>316</v>
      </c>
      <c r="C125" s="40">
        <v>1818695</v>
      </c>
      <c r="D125" s="40">
        <v>1804842</v>
      </c>
    </row>
    <row r="126" spans="1:6" x14ac:dyDescent="0.2">
      <c r="A126" s="37" t="s">
        <v>112</v>
      </c>
      <c r="B126" s="38">
        <v>317</v>
      </c>
      <c r="C126" s="40">
        <v>240292</v>
      </c>
      <c r="D126" s="40">
        <v>204778</v>
      </c>
    </row>
    <row r="127" spans="1:6" ht="15" customHeight="1" x14ac:dyDescent="0.2">
      <c r="A127" s="37" t="s">
        <v>129</v>
      </c>
      <c r="B127" s="38">
        <v>318</v>
      </c>
      <c r="C127" s="40"/>
      <c r="D127" s="40"/>
    </row>
    <row r="128" spans="1:6" x14ac:dyDescent="0.2">
      <c r="A128" s="37" t="s">
        <v>130</v>
      </c>
      <c r="B128" s="38">
        <v>319</v>
      </c>
      <c r="C128" s="40"/>
      <c r="D128" s="40"/>
    </row>
    <row r="129" spans="1:7" x14ac:dyDescent="0.2">
      <c r="A129" s="37" t="s">
        <v>115</v>
      </c>
      <c r="B129" s="38">
        <v>320</v>
      </c>
      <c r="C129" s="40"/>
      <c r="D129" s="40"/>
    </row>
    <row r="130" spans="1:7" x14ac:dyDescent="0.2">
      <c r="A130" s="72" t="s">
        <v>131</v>
      </c>
      <c r="B130" s="38">
        <v>321</v>
      </c>
      <c r="C130" s="40">
        <f>SUM(C131:C132)</f>
        <v>1820187</v>
      </c>
      <c r="D130" s="40">
        <f>SUM(D131:D132)</f>
        <v>1355796</v>
      </c>
      <c r="G130" s="79"/>
    </row>
    <row r="131" spans="1:7" x14ac:dyDescent="0.2">
      <c r="A131" s="72" t="s">
        <v>132</v>
      </c>
      <c r="B131" s="38"/>
      <c r="C131" s="40">
        <v>1820187</v>
      </c>
      <c r="D131" s="40">
        <v>1355796</v>
      </c>
      <c r="G131" s="79"/>
    </row>
    <row r="132" spans="1:7" x14ac:dyDescent="0.2">
      <c r="A132" s="59" t="s">
        <v>65</v>
      </c>
      <c r="B132" s="92"/>
      <c r="C132" s="61"/>
      <c r="D132" s="61"/>
      <c r="E132" s="58"/>
      <c r="F132" s="58"/>
      <c r="G132" s="53"/>
    </row>
    <row r="133" spans="1:7" s="36" customFormat="1" x14ac:dyDescent="0.2">
      <c r="A133" s="32" t="s">
        <v>133</v>
      </c>
      <c r="B133" s="70">
        <v>400</v>
      </c>
      <c r="C133" s="85">
        <f>C111+C117+C118+C121+C124+C125+C130+C126+C127+C128+C129</f>
        <v>14355076</v>
      </c>
      <c r="D133" s="85">
        <f>D111+D117+D118+D121+D124+D125+D130+D126+D127+D128+D129</f>
        <v>5389886</v>
      </c>
      <c r="E133" s="35"/>
      <c r="F133" s="35"/>
    </row>
    <row r="134" spans="1:7" s="36" customFormat="1" x14ac:dyDescent="0.2">
      <c r="A134" s="32" t="s">
        <v>134</v>
      </c>
      <c r="B134" s="33"/>
      <c r="C134" s="34"/>
      <c r="D134" s="34"/>
      <c r="E134" s="35"/>
      <c r="F134" s="35"/>
    </row>
    <row r="135" spans="1:7" x14ac:dyDescent="0.2">
      <c r="A135" s="37" t="s">
        <v>135</v>
      </c>
      <c r="B135" s="38">
        <v>410</v>
      </c>
      <c r="C135" s="40">
        <v>4405169</v>
      </c>
      <c r="D135" s="40">
        <v>4405169</v>
      </c>
    </row>
    <row r="136" spans="1:7" x14ac:dyDescent="0.2">
      <c r="A136" s="37" t="s">
        <v>136</v>
      </c>
      <c r="B136" s="38">
        <v>411</v>
      </c>
      <c r="C136" s="40"/>
      <c r="D136" s="40"/>
    </row>
    <row r="137" spans="1:7" x14ac:dyDescent="0.2">
      <c r="A137" s="37" t="s">
        <v>137</v>
      </c>
      <c r="B137" s="38">
        <v>412</v>
      </c>
      <c r="C137" s="40"/>
      <c r="D137" s="40"/>
    </row>
    <row r="138" spans="1:7" x14ac:dyDescent="0.2">
      <c r="A138" s="37" t="s">
        <v>138</v>
      </c>
      <c r="B138" s="38">
        <v>413</v>
      </c>
      <c r="C138" s="40">
        <v>-400409</v>
      </c>
      <c r="D138" s="40">
        <v>263158</v>
      </c>
    </row>
    <row r="139" spans="1:7" x14ac:dyDescent="0.2">
      <c r="A139" s="37" t="s">
        <v>139</v>
      </c>
      <c r="B139" s="38">
        <v>414</v>
      </c>
      <c r="C139" s="40">
        <v>79318531</v>
      </c>
      <c r="D139" s="40">
        <v>70690524</v>
      </c>
    </row>
    <row r="140" spans="1:7" x14ac:dyDescent="0.2">
      <c r="A140" s="37" t="s">
        <v>140</v>
      </c>
      <c r="B140" s="38">
        <v>415</v>
      </c>
      <c r="C140" s="40"/>
      <c r="D140" s="40"/>
    </row>
    <row r="141" spans="1:7" s="36" customFormat="1" ht="25.5" x14ac:dyDescent="0.2">
      <c r="A141" s="32" t="s">
        <v>141</v>
      </c>
      <c r="B141" s="70">
        <v>420</v>
      </c>
      <c r="C141" s="85">
        <f>SUM(C134:C140)</f>
        <v>83323291</v>
      </c>
      <c r="D141" s="85">
        <f>SUM(D134:D140)</f>
        <v>75358851</v>
      </c>
      <c r="E141" s="35"/>
      <c r="F141" s="35"/>
    </row>
    <row r="142" spans="1:7" s="36" customFormat="1" x14ac:dyDescent="0.2">
      <c r="A142" s="32" t="s">
        <v>142</v>
      </c>
      <c r="B142" s="70">
        <v>421</v>
      </c>
      <c r="C142" s="34"/>
      <c r="D142" s="34"/>
      <c r="E142" s="35"/>
      <c r="F142" s="35"/>
    </row>
    <row r="143" spans="1:7" s="36" customFormat="1" x14ac:dyDescent="0.2">
      <c r="A143" s="32" t="s">
        <v>143</v>
      </c>
      <c r="B143" s="70">
        <v>500</v>
      </c>
      <c r="C143" s="85">
        <f>C141+C142</f>
        <v>83323291</v>
      </c>
      <c r="D143" s="85">
        <f>D141+D142</f>
        <v>75358851</v>
      </c>
      <c r="E143" s="35"/>
      <c r="F143" s="35"/>
    </row>
    <row r="144" spans="1:7" s="36" customFormat="1" x14ac:dyDescent="0.2">
      <c r="A144" s="32" t="s">
        <v>144</v>
      </c>
      <c r="B144" s="70"/>
      <c r="C144" s="85">
        <f>C108+C133+C143</f>
        <v>155121874</v>
      </c>
      <c r="D144" s="85">
        <f>D108+D133+D143</f>
        <v>111988788</v>
      </c>
      <c r="E144" s="35"/>
      <c r="F144" s="35"/>
    </row>
    <row r="145" spans="1:6" x14ac:dyDescent="0.2">
      <c r="A145" s="95"/>
      <c r="B145" s="96"/>
      <c r="C145" s="97"/>
      <c r="D145" s="98"/>
    </row>
    <row r="146" spans="1:6" s="100" customFormat="1" x14ac:dyDescent="0.2">
      <c r="A146" s="99" t="s">
        <v>396</v>
      </c>
      <c r="B146" s="96"/>
      <c r="C146" s="96"/>
      <c r="D146" s="96"/>
      <c r="E146" s="13"/>
      <c r="F146" s="13"/>
    </row>
    <row r="147" spans="1:6" s="100" customFormat="1" x14ac:dyDescent="0.2">
      <c r="A147" s="99" t="s">
        <v>397</v>
      </c>
      <c r="B147" s="96"/>
      <c r="C147" s="96"/>
      <c r="D147" s="96"/>
      <c r="E147" s="13"/>
      <c r="F147" s="13"/>
    </row>
    <row r="148" spans="1:6" s="100" customFormat="1" x14ac:dyDescent="0.2">
      <c r="A148" s="95"/>
      <c r="B148" s="96"/>
      <c r="C148" s="101" t="s">
        <v>145</v>
      </c>
      <c r="D148" s="101"/>
      <c r="E148" s="13"/>
      <c r="F148" s="13"/>
    </row>
    <row r="149" spans="1:6" s="100" customFormat="1" x14ac:dyDescent="0.2">
      <c r="A149" s="102"/>
      <c r="B149" s="96"/>
      <c r="E149" s="13"/>
      <c r="F149" s="13"/>
    </row>
    <row r="150" spans="1:6" s="100" customFormat="1" x14ac:dyDescent="0.2">
      <c r="A150" s="99" t="s">
        <v>146</v>
      </c>
      <c r="B150" s="96"/>
      <c r="E150" s="13"/>
      <c r="F150" s="13"/>
    </row>
    <row r="151" spans="1:6" s="100" customFormat="1" x14ac:dyDescent="0.2">
      <c r="A151" s="103" t="s">
        <v>147</v>
      </c>
      <c r="B151" s="96"/>
      <c r="C151" s="96"/>
      <c r="D151" s="96"/>
      <c r="E151" s="13"/>
      <c r="F151" s="13"/>
    </row>
    <row r="152" spans="1:6" s="100" customFormat="1" x14ac:dyDescent="0.2">
      <c r="A152" s="104"/>
      <c r="B152" s="96"/>
      <c r="C152" s="105" t="s">
        <v>145</v>
      </c>
      <c r="D152" s="105"/>
      <c r="E152" s="13"/>
      <c r="F152" s="13"/>
    </row>
    <row r="153" spans="1:6" s="100" customFormat="1" x14ac:dyDescent="0.2">
      <c r="A153" s="95" t="s">
        <v>148</v>
      </c>
      <c r="B153" s="96"/>
      <c r="C153" s="96"/>
      <c r="D153" s="96"/>
      <c r="E153" s="13"/>
      <c r="F153" s="13"/>
    </row>
    <row r="154" spans="1:6" s="100" customFormat="1" x14ac:dyDescent="0.2">
      <c r="A154" s="106"/>
      <c r="C154" s="3"/>
      <c r="D154" s="16"/>
      <c r="E154" s="13"/>
      <c r="F154" s="13"/>
    </row>
    <row r="157" spans="1:6" x14ac:dyDescent="0.2">
      <c r="A157" s="107"/>
    </row>
    <row r="158" spans="1:6" x14ac:dyDescent="0.2">
      <c r="A158" s="107"/>
    </row>
  </sheetData>
  <mergeCells count="5">
    <mergeCell ref="A22:A23"/>
    <mergeCell ref="B22:B23"/>
    <mergeCell ref="C22:C23"/>
    <mergeCell ref="D22:D23"/>
    <mergeCell ref="C148:D148"/>
  </mergeCells>
  <pageMargins left="0.70866141732283472" right="0.70866141732283472" top="0.39370078740157483" bottom="0.43307086614173229" header="0.19685039370078741" footer="0.31496062992125984"/>
  <pageSetup paperSize="9" scale="63" firstPageNumber="0" fitToHeight="2" orientation="portrait" r:id="rId1"/>
  <headerFooter>
    <oddHeader>&amp;R&amp;A</oddHeader>
  </headerFooter>
  <rowBreaks count="1" manualBreakCount="1">
    <brk id="82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927C1-69A7-4E97-A44B-B1978BB12338}">
  <sheetPr>
    <pageSetUpPr autoPageBreaks="0" fitToPage="1"/>
  </sheetPr>
  <dimension ref="A1:I78"/>
  <sheetViews>
    <sheetView view="pageBreakPreview" zoomScale="90" zoomScaleNormal="90" zoomScaleSheetLayoutView="90" workbookViewId="0">
      <selection activeCell="A67" sqref="A67"/>
    </sheetView>
  </sheetViews>
  <sheetFormatPr defaultColWidth="9.42578125" defaultRowHeight="12.75" x14ac:dyDescent="0.2"/>
  <cols>
    <col min="1" max="1" width="57" style="113" customWidth="1"/>
    <col min="2" max="2" width="7.5703125" style="113" customWidth="1"/>
    <col min="3" max="3" width="13.42578125" style="113" customWidth="1"/>
    <col min="4" max="4" width="20.42578125" style="113" customWidth="1"/>
    <col min="5" max="5" width="17.85546875" style="113" customWidth="1"/>
    <col min="6" max="6" width="14.42578125" style="109" customWidth="1"/>
    <col min="7" max="7" width="11.42578125" style="110" bestFit="1" customWidth="1"/>
    <col min="8" max="8" width="10.5703125" style="111" bestFit="1" customWidth="1"/>
    <col min="9" max="9" width="9.42578125" style="112"/>
    <col min="10" max="11" width="9.42578125" style="113"/>
    <col min="12" max="12" width="9.42578125" style="113" customWidth="1"/>
    <col min="13" max="17" width="9.42578125" style="113"/>
    <col min="18" max="18" width="9.42578125" style="113" customWidth="1"/>
    <col min="19" max="21" width="9.42578125" style="113"/>
    <col min="22" max="22" width="9.42578125" style="113" customWidth="1"/>
    <col min="23" max="24" width="9.42578125" style="113"/>
    <col min="25" max="26" width="9.42578125" style="113" customWidth="1"/>
    <col min="27" max="47" width="9.42578125" style="113"/>
    <col min="48" max="48" width="9.42578125" style="113" customWidth="1"/>
    <col min="49" max="55" width="9.42578125" style="113"/>
    <col min="56" max="56" width="9.42578125" style="113" customWidth="1"/>
    <col min="57" max="89" width="9.42578125" style="113"/>
    <col min="90" max="90" width="9.42578125" style="113" customWidth="1"/>
    <col min="91" max="16384" width="9.42578125" style="113"/>
  </cols>
  <sheetData>
    <row r="1" spans="1:9" s="7" customFormat="1" x14ac:dyDescent="0.2">
      <c r="A1" s="1"/>
      <c r="B1" s="2"/>
      <c r="C1" s="3"/>
      <c r="E1" s="4" t="s">
        <v>149</v>
      </c>
      <c r="F1" s="5"/>
      <c r="G1" s="6"/>
      <c r="H1" s="6"/>
      <c r="I1" s="6"/>
    </row>
    <row r="2" spans="1:9" s="7" customFormat="1" x14ac:dyDescent="0.2">
      <c r="A2" s="1"/>
      <c r="B2" s="2"/>
      <c r="C2" s="3"/>
      <c r="E2" s="4" t="s">
        <v>1</v>
      </c>
      <c r="F2" s="5"/>
      <c r="G2" s="6"/>
      <c r="H2" s="6"/>
      <c r="I2" s="6"/>
    </row>
    <row r="3" spans="1:9" s="7" customFormat="1" x14ac:dyDescent="0.2">
      <c r="A3" s="1"/>
      <c r="B3" s="2"/>
      <c r="C3" s="3"/>
      <c r="E3" s="4" t="s">
        <v>2</v>
      </c>
      <c r="F3" s="5"/>
      <c r="G3" s="6"/>
      <c r="H3" s="6"/>
      <c r="I3" s="6"/>
    </row>
    <row r="4" spans="1:9" s="7" customFormat="1" x14ac:dyDescent="0.2">
      <c r="A4" s="8"/>
      <c r="C4" s="9"/>
      <c r="E4" s="10"/>
      <c r="F4" s="5"/>
      <c r="G4" s="6"/>
      <c r="H4" s="6"/>
      <c r="I4" s="6"/>
    </row>
    <row r="5" spans="1:9" s="7" customFormat="1" x14ac:dyDescent="0.2">
      <c r="A5" s="8"/>
      <c r="C5" s="9"/>
      <c r="E5" s="10" t="s">
        <v>150</v>
      </c>
      <c r="F5" s="5"/>
      <c r="G5" s="6"/>
      <c r="H5" s="6"/>
      <c r="I5" s="6"/>
    </row>
    <row r="6" spans="1:9" s="7" customFormat="1" x14ac:dyDescent="0.2">
      <c r="A6" s="8"/>
      <c r="C6" s="9"/>
      <c r="E6" s="10" t="s">
        <v>4</v>
      </c>
      <c r="F6" s="5"/>
      <c r="G6" s="6"/>
      <c r="H6" s="6"/>
      <c r="I6" s="6"/>
    </row>
    <row r="7" spans="1:9" s="7" customFormat="1" x14ac:dyDescent="0.2">
      <c r="A7" s="8"/>
      <c r="C7" s="9"/>
      <c r="E7" s="10" t="s">
        <v>5</v>
      </c>
      <c r="F7" s="5"/>
      <c r="G7" s="6"/>
      <c r="H7" s="6"/>
      <c r="I7" s="6"/>
    </row>
    <row r="8" spans="1:9" x14ac:dyDescent="0.2">
      <c r="A8" s="108"/>
      <c r="B8" s="108"/>
      <c r="C8" s="108"/>
      <c r="D8" s="108"/>
      <c r="E8" s="12"/>
    </row>
    <row r="9" spans="1:9" x14ac:dyDescent="0.2">
      <c r="A9" s="108"/>
      <c r="B9" s="108"/>
      <c r="C9" s="108"/>
      <c r="D9" s="108"/>
      <c r="E9" s="114" t="s">
        <v>151</v>
      </c>
    </row>
    <row r="10" spans="1:9" x14ac:dyDescent="0.2">
      <c r="A10" s="108"/>
      <c r="B10" s="108"/>
      <c r="C10" s="108"/>
      <c r="D10" s="108"/>
      <c r="E10" s="108"/>
    </row>
    <row r="11" spans="1:9" x14ac:dyDescent="0.2">
      <c r="A11" s="115" t="s">
        <v>152</v>
      </c>
      <c r="B11" s="96"/>
      <c r="C11" s="96"/>
      <c r="D11" s="96"/>
      <c r="E11" s="96"/>
    </row>
    <row r="12" spans="1:9" x14ac:dyDescent="0.2">
      <c r="A12" s="115" t="s">
        <v>153</v>
      </c>
      <c r="B12" s="96"/>
      <c r="C12" s="116" t="str">
        <f>Ф1!C10</f>
        <v>АО "Ульбинский металлургический завод"</v>
      </c>
      <c r="D12" s="96"/>
    </row>
    <row r="13" spans="1:9" x14ac:dyDescent="0.2">
      <c r="A13" s="115" t="s">
        <v>154</v>
      </c>
      <c r="B13" s="96"/>
      <c r="C13" s="117">
        <f>Ф1!C20</f>
        <v>44926</v>
      </c>
      <c r="D13" s="96"/>
      <c r="E13" s="96"/>
    </row>
    <row r="14" spans="1:9" x14ac:dyDescent="0.2">
      <c r="A14" s="118"/>
      <c r="B14" s="118"/>
      <c r="C14" s="118"/>
      <c r="D14" s="118"/>
      <c r="E14" s="119" t="s">
        <v>25</v>
      </c>
    </row>
    <row r="15" spans="1:9" s="125" customFormat="1" ht="25.5" customHeight="1" x14ac:dyDescent="0.25">
      <c r="A15" s="28" t="s">
        <v>155</v>
      </c>
      <c r="B15" s="28" t="s">
        <v>27</v>
      </c>
      <c r="C15" s="120" t="s">
        <v>156</v>
      </c>
      <c r="D15" s="28" t="s">
        <v>157</v>
      </c>
      <c r="E15" s="28" t="s">
        <v>158</v>
      </c>
      <c r="F15" s="121"/>
      <c r="G15" s="122"/>
      <c r="H15" s="123"/>
      <c r="I15" s="124"/>
    </row>
    <row r="16" spans="1:9" s="125" customFormat="1" x14ac:dyDescent="0.25">
      <c r="A16" s="31"/>
      <c r="B16" s="31"/>
      <c r="C16" s="126"/>
      <c r="D16" s="31"/>
      <c r="E16" s="31"/>
      <c r="F16" s="127"/>
      <c r="G16" s="127"/>
      <c r="H16" s="128"/>
      <c r="I16" s="124"/>
    </row>
    <row r="17" spans="1:9" x14ac:dyDescent="0.2">
      <c r="A17" s="129" t="s">
        <v>159</v>
      </c>
      <c r="B17" s="130" t="s">
        <v>32</v>
      </c>
      <c r="C17" s="131">
        <v>119916172.5159772</v>
      </c>
      <c r="D17" s="132">
        <v>121435354</v>
      </c>
      <c r="E17" s="133">
        <v>60254275</v>
      </c>
      <c r="F17" s="98"/>
    </row>
    <row r="18" spans="1:9" x14ac:dyDescent="0.2">
      <c r="A18" s="134" t="s">
        <v>160</v>
      </c>
      <c r="B18" s="130" t="s">
        <v>34</v>
      </c>
      <c r="C18" s="131">
        <v>101989763.7900929</v>
      </c>
      <c r="D18" s="131">
        <v>94672237</v>
      </c>
      <c r="E18" s="131">
        <v>42533853</v>
      </c>
      <c r="F18" s="98"/>
    </row>
    <row r="19" spans="1:9" s="142" customFormat="1" x14ac:dyDescent="0.2">
      <c r="A19" s="135" t="s">
        <v>161</v>
      </c>
      <c r="B19" s="136" t="s">
        <v>41</v>
      </c>
      <c r="C19" s="137">
        <f>C17-C18</f>
        <v>17926408.725884303</v>
      </c>
      <c r="D19" s="137">
        <f>D17-D18</f>
        <v>26763117</v>
      </c>
      <c r="E19" s="137">
        <f>E17-E18</f>
        <v>17720422</v>
      </c>
      <c r="F19" s="138"/>
      <c r="G19" s="139"/>
      <c r="H19" s="140"/>
      <c r="I19" s="141"/>
    </row>
    <row r="20" spans="1:9" x14ac:dyDescent="0.2">
      <c r="A20" s="134" t="s">
        <v>162</v>
      </c>
      <c r="B20" s="130" t="s">
        <v>43</v>
      </c>
      <c r="C20" s="131">
        <v>2883817.3275518767</v>
      </c>
      <c r="D20" s="131">
        <v>2695723</v>
      </c>
      <c r="E20" s="131">
        <v>1417028</v>
      </c>
      <c r="F20" s="98"/>
    </row>
    <row r="21" spans="1:9" x14ac:dyDescent="0.2">
      <c r="A21" s="134" t="s">
        <v>163</v>
      </c>
      <c r="B21" s="130" t="s">
        <v>45</v>
      </c>
      <c r="C21" s="131">
        <v>4475841.8965804344</v>
      </c>
      <c r="D21" s="131">
        <v>4073353</v>
      </c>
      <c r="E21" s="131">
        <v>3417227</v>
      </c>
      <c r="F21" s="98"/>
    </row>
    <row r="22" spans="1:9" s="142" customFormat="1" ht="25.5" x14ac:dyDescent="0.2">
      <c r="A22" s="135" t="s">
        <v>164</v>
      </c>
      <c r="B22" s="136" t="s">
        <v>59</v>
      </c>
      <c r="C22" s="137">
        <f>C19-C20-C21</f>
        <v>10566749.501751993</v>
      </c>
      <c r="D22" s="137">
        <f>D19-D20-D21</f>
        <v>19994041</v>
      </c>
      <c r="E22" s="137">
        <f>E19-E20-E21</f>
        <v>12886167</v>
      </c>
      <c r="F22" s="138"/>
      <c r="G22" s="139"/>
      <c r="H22" s="140"/>
      <c r="I22" s="141"/>
    </row>
    <row r="23" spans="1:9" x14ac:dyDescent="0.2">
      <c r="A23" s="134" t="s">
        <v>165</v>
      </c>
      <c r="B23" s="130" t="s">
        <v>61</v>
      </c>
      <c r="C23" s="131">
        <v>122022.21774951556</v>
      </c>
      <c r="D23" s="131">
        <v>1698197</v>
      </c>
      <c r="E23" s="131">
        <v>705120</v>
      </c>
      <c r="F23" s="98"/>
    </row>
    <row r="24" spans="1:9" x14ac:dyDescent="0.2">
      <c r="A24" s="134" t="s">
        <v>166</v>
      </c>
      <c r="B24" s="130" t="s">
        <v>63</v>
      </c>
      <c r="C24" s="131">
        <v>764628.82464999997</v>
      </c>
      <c r="D24" s="131">
        <v>1752831</v>
      </c>
      <c r="E24" s="131">
        <v>436386</v>
      </c>
      <c r="F24" s="98"/>
    </row>
    <row r="25" spans="1:9" ht="38.25" x14ac:dyDescent="0.2">
      <c r="A25" s="134" t="s">
        <v>167</v>
      </c>
      <c r="B25" s="130" t="s">
        <v>168</v>
      </c>
      <c r="C25" s="131">
        <v>110860.76491535141</v>
      </c>
      <c r="D25" s="131">
        <v>-1747904.9999999995</v>
      </c>
      <c r="E25" s="131">
        <v>-2077780</v>
      </c>
      <c r="F25" s="98"/>
    </row>
    <row r="26" spans="1:9" x14ac:dyDescent="0.2">
      <c r="A26" s="134" t="s">
        <v>169</v>
      </c>
      <c r="B26" s="130" t="s">
        <v>170</v>
      </c>
      <c r="C26" s="131">
        <v>1347480</v>
      </c>
      <c r="D26" s="131">
        <v>1629186</v>
      </c>
      <c r="E26" s="131">
        <v>197358</v>
      </c>
      <c r="F26" s="98"/>
    </row>
    <row r="27" spans="1:9" x14ac:dyDescent="0.2">
      <c r="A27" s="134" t="s">
        <v>171</v>
      </c>
      <c r="B27" s="130" t="s">
        <v>172</v>
      </c>
      <c r="C27" s="131">
        <v>3134143.2945787618</v>
      </c>
      <c r="D27" s="131">
        <v>2956692</v>
      </c>
      <c r="E27" s="131">
        <v>3062372</v>
      </c>
      <c r="F27" s="98"/>
    </row>
    <row r="28" spans="1:9" s="142" customFormat="1" ht="25.5" x14ac:dyDescent="0.2">
      <c r="A28" s="135" t="s">
        <v>173</v>
      </c>
      <c r="B28" s="136">
        <v>100</v>
      </c>
      <c r="C28" s="137">
        <f>C22+C23-C24+C25+C26-C27</f>
        <v>8248340.3651880966</v>
      </c>
      <c r="D28" s="137">
        <f>D22+D23-D24+D25+D26-D27</f>
        <v>16863996</v>
      </c>
      <c r="E28" s="137">
        <f>E22+E23-E24+E25+E26-E27</f>
        <v>8212107</v>
      </c>
      <c r="F28" s="138"/>
      <c r="G28" s="139"/>
      <c r="H28" s="140"/>
      <c r="I28" s="141"/>
    </row>
    <row r="29" spans="1:9" x14ac:dyDescent="0.2">
      <c r="A29" s="134" t="s">
        <v>174</v>
      </c>
      <c r="B29" s="130" t="s">
        <v>175</v>
      </c>
      <c r="C29" s="131">
        <v>2344141.0864214534</v>
      </c>
      <c r="D29" s="131">
        <v>4164647</v>
      </c>
      <c r="E29" s="131">
        <v>2606314</v>
      </c>
      <c r="F29" s="98"/>
      <c r="G29" s="143"/>
      <c r="H29" s="144"/>
      <c r="I29" s="145"/>
    </row>
    <row r="30" spans="1:9" s="142" customFormat="1" ht="25.5" x14ac:dyDescent="0.2">
      <c r="A30" s="135" t="s">
        <v>176</v>
      </c>
      <c r="B30" s="136" t="s">
        <v>177</v>
      </c>
      <c r="C30" s="137">
        <f>C28-C29</f>
        <v>5904199.2787666433</v>
      </c>
      <c r="D30" s="137">
        <f>D28-D29</f>
        <v>12699349</v>
      </c>
      <c r="E30" s="137">
        <f>E28-E29</f>
        <v>5605793</v>
      </c>
      <c r="F30" s="138"/>
      <c r="G30" s="139"/>
      <c r="H30" s="140"/>
      <c r="I30" s="141"/>
    </row>
    <row r="31" spans="1:9" ht="25.5" x14ac:dyDescent="0.2">
      <c r="A31" s="134" t="s">
        <v>178</v>
      </c>
      <c r="B31" s="130" t="s">
        <v>179</v>
      </c>
      <c r="C31" s="131"/>
      <c r="D31" s="131"/>
      <c r="E31" s="131"/>
      <c r="F31" s="98"/>
    </row>
    <row r="32" spans="1:9" s="142" customFormat="1" x14ac:dyDescent="0.2">
      <c r="A32" s="135" t="s">
        <v>180</v>
      </c>
      <c r="B32" s="136">
        <v>300</v>
      </c>
      <c r="C32" s="137">
        <f>C30+C31</f>
        <v>5904199.2787666433</v>
      </c>
      <c r="D32" s="137">
        <f>D30+D31</f>
        <v>12699349</v>
      </c>
      <c r="E32" s="137">
        <f>E30+E31</f>
        <v>5605793</v>
      </c>
      <c r="F32" s="138"/>
      <c r="G32" s="146"/>
      <c r="H32" s="144"/>
      <c r="I32" s="145"/>
    </row>
    <row r="33" spans="1:9" ht="15" x14ac:dyDescent="0.25">
      <c r="A33" s="134" t="s">
        <v>181</v>
      </c>
      <c r="B33" s="130"/>
      <c r="C33" s="131">
        <f>C32-C34</f>
        <v>5904199.2787666433</v>
      </c>
      <c r="D33" s="131">
        <f t="shared" ref="D33:E33" si="0">D32-D34</f>
        <v>12699349</v>
      </c>
      <c r="E33" s="131">
        <f t="shared" si="0"/>
        <v>5605793</v>
      </c>
      <c r="F33" s="98"/>
    </row>
    <row r="34" spans="1:9" ht="15" x14ac:dyDescent="0.25">
      <c r="A34" s="134" t="s">
        <v>182</v>
      </c>
      <c r="B34" s="130"/>
      <c r="C34" s="131"/>
      <c r="D34" s="131"/>
      <c r="E34" s="131"/>
      <c r="F34" s="98"/>
    </row>
    <row r="35" spans="1:9" ht="15" x14ac:dyDescent="0.25">
      <c r="A35" s="135" t="s">
        <v>183</v>
      </c>
      <c r="B35" s="136">
        <v>400</v>
      </c>
      <c r="C35" s="137">
        <f>C46+C52</f>
        <v>0</v>
      </c>
      <c r="D35" s="137">
        <f>D46+D52</f>
        <v>-726141</v>
      </c>
      <c r="E35" s="137">
        <f>E46+E52</f>
        <v>15758</v>
      </c>
      <c r="F35" s="98"/>
      <c r="G35" s="143"/>
      <c r="H35" s="144"/>
      <c r="I35" s="145"/>
    </row>
    <row r="36" spans="1:9" ht="15" x14ac:dyDescent="0.25">
      <c r="A36" s="134" t="s">
        <v>184</v>
      </c>
      <c r="B36" s="130"/>
      <c r="C36" s="131"/>
      <c r="D36" s="131"/>
      <c r="E36" s="131"/>
    </row>
    <row r="37" spans="1:9" ht="39" x14ac:dyDescent="0.25">
      <c r="A37" s="147" t="s">
        <v>185</v>
      </c>
      <c r="B37" s="57">
        <v>410</v>
      </c>
      <c r="C37" s="131"/>
      <c r="D37" s="131"/>
      <c r="E37" s="131"/>
      <c r="F37" s="98"/>
    </row>
    <row r="38" spans="1:9" ht="39" x14ac:dyDescent="0.25">
      <c r="A38" s="147" t="s">
        <v>186</v>
      </c>
      <c r="B38" s="57" t="s">
        <v>187</v>
      </c>
      <c r="C38" s="131"/>
      <c r="D38" s="131"/>
      <c r="E38" s="131">
        <v>3829</v>
      </c>
      <c r="F38" s="98"/>
    </row>
    <row r="39" spans="1:9" ht="26.25" x14ac:dyDescent="0.25">
      <c r="A39" s="147" t="s">
        <v>188</v>
      </c>
      <c r="B39" s="57" t="s">
        <v>189</v>
      </c>
      <c r="C39" s="131"/>
      <c r="D39" s="131"/>
      <c r="E39" s="131"/>
      <c r="F39" s="98"/>
    </row>
    <row r="40" spans="1:9" ht="15" x14ac:dyDescent="0.25">
      <c r="A40" s="147" t="s">
        <v>190</v>
      </c>
      <c r="B40" s="57" t="s">
        <v>191</v>
      </c>
      <c r="C40" s="131"/>
      <c r="D40" s="131"/>
      <c r="E40" s="131"/>
      <c r="F40" s="98"/>
    </row>
    <row r="41" spans="1:9" ht="15" x14ac:dyDescent="0.25">
      <c r="A41" s="147" t="s">
        <v>192</v>
      </c>
      <c r="B41" s="57" t="s">
        <v>193</v>
      </c>
      <c r="C41" s="131"/>
      <c r="D41" s="131">
        <v>-8289</v>
      </c>
      <c r="E41" s="131">
        <v>30323</v>
      </c>
      <c r="F41" s="98"/>
    </row>
    <row r="42" spans="1:9" ht="15" x14ac:dyDescent="0.25">
      <c r="A42" s="147" t="s">
        <v>194</v>
      </c>
      <c r="B42" s="57" t="s">
        <v>195</v>
      </c>
      <c r="C42" s="131"/>
      <c r="D42" s="131"/>
      <c r="E42" s="131"/>
      <c r="F42" s="98"/>
    </row>
    <row r="43" spans="1:9" ht="15" x14ac:dyDescent="0.25">
      <c r="A43" s="147" t="s">
        <v>196</v>
      </c>
      <c r="B43" s="57" t="s">
        <v>197</v>
      </c>
      <c r="C43" s="131"/>
      <c r="D43" s="131"/>
      <c r="E43" s="131"/>
      <c r="F43" s="98"/>
    </row>
    <row r="44" spans="1:9" ht="26.25" x14ac:dyDescent="0.25">
      <c r="A44" s="147" t="s">
        <v>198</v>
      </c>
      <c r="B44" s="57" t="s">
        <v>199</v>
      </c>
      <c r="C44" s="131"/>
      <c r="D44" s="131"/>
      <c r="E44" s="131"/>
      <c r="F44" s="98"/>
    </row>
    <row r="45" spans="1:9" ht="19.149999999999999" customHeight="1" x14ac:dyDescent="0.25">
      <c r="A45" s="147" t="s">
        <v>200</v>
      </c>
      <c r="B45" s="57" t="s">
        <v>201</v>
      </c>
      <c r="C45" s="131"/>
      <c r="D45" s="131"/>
      <c r="E45" s="131"/>
      <c r="F45" s="98"/>
    </row>
    <row r="46" spans="1:9" ht="51.75" customHeight="1" x14ac:dyDescent="0.25">
      <c r="A46" s="148" t="s">
        <v>202</v>
      </c>
      <c r="B46" s="149" t="s">
        <v>203</v>
      </c>
      <c r="C46" s="131">
        <f>SUM(C37:C45)</f>
        <v>0</v>
      </c>
      <c r="D46" s="131">
        <f>SUM(D37:D45)</f>
        <v>-8289</v>
      </c>
      <c r="E46" s="131">
        <f>SUM(E37:E45)</f>
        <v>34152</v>
      </c>
      <c r="F46" s="98"/>
    </row>
    <row r="47" spans="1:9" ht="25.5" customHeight="1" x14ac:dyDescent="0.25">
      <c r="A47" s="147" t="s">
        <v>204</v>
      </c>
      <c r="B47" s="57" t="s">
        <v>205</v>
      </c>
      <c r="C47" s="131"/>
      <c r="D47" s="131"/>
      <c r="E47" s="131"/>
      <c r="F47" s="98"/>
    </row>
    <row r="48" spans="1:9" ht="46.5" customHeight="1" x14ac:dyDescent="0.25">
      <c r="A48" s="147" t="s">
        <v>186</v>
      </c>
      <c r="B48" s="57" t="s">
        <v>206</v>
      </c>
      <c r="C48" s="131"/>
      <c r="D48" s="131"/>
      <c r="E48" s="131"/>
      <c r="F48" s="98"/>
    </row>
    <row r="49" spans="1:9" ht="19.149999999999999" customHeight="1" x14ac:dyDescent="0.25">
      <c r="A49" s="147" t="s">
        <v>207</v>
      </c>
      <c r="B49" s="57" t="s">
        <v>208</v>
      </c>
      <c r="C49" s="131"/>
      <c r="D49" s="131">
        <v>-62574</v>
      </c>
      <c r="E49" s="131">
        <v>-18394</v>
      </c>
      <c r="F49" s="98"/>
    </row>
    <row r="50" spans="1:9" ht="19.149999999999999" customHeight="1" x14ac:dyDescent="0.25">
      <c r="A50" s="147" t="s">
        <v>200</v>
      </c>
      <c r="B50" s="57" t="s">
        <v>209</v>
      </c>
      <c r="C50" s="131"/>
      <c r="D50" s="131"/>
      <c r="E50" s="131"/>
      <c r="F50" s="98"/>
    </row>
    <row r="51" spans="1:9" ht="45" customHeight="1" x14ac:dyDescent="0.25">
      <c r="A51" s="147" t="s">
        <v>210</v>
      </c>
      <c r="B51" s="57" t="s">
        <v>211</v>
      </c>
      <c r="C51" s="131"/>
      <c r="D51" s="131">
        <v>-655278</v>
      </c>
      <c r="E51" s="131"/>
      <c r="F51" s="98"/>
    </row>
    <row r="52" spans="1:9" ht="65.25" customHeight="1" x14ac:dyDescent="0.25">
      <c r="A52" s="148" t="s">
        <v>212</v>
      </c>
      <c r="B52" s="149" t="s">
        <v>213</v>
      </c>
      <c r="C52" s="131">
        <f>SUM(C47:C51)</f>
        <v>0</v>
      </c>
      <c r="D52" s="131">
        <f>SUM(D47:D51)</f>
        <v>-717852</v>
      </c>
      <c r="E52" s="131">
        <f>SUM(E47:E51)</f>
        <v>-18394</v>
      </c>
      <c r="F52" s="98"/>
    </row>
    <row r="53" spans="1:9" s="142" customFormat="1" ht="25.5" x14ac:dyDescent="0.2">
      <c r="A53" s="135" t="s">
        <v>214</v>
      </c>
      <c r="B53" s="136">
        <v>500</v>
      </c>
      <c r="C53" s="137">
        <f>C32+C35</f>
        <v>5904199.2787666433</v>
      </c>
      <c r="D53" s="137">
        <f>D32+D35</f>
        <v>11973208</v>
      </c>
      <c r="E53" s="137">
        <f>E32+E35</f>
        <v>5621551</v>
      </c>
      <c r="F53" s="138"/>
      <c r="G53" s="139"/>
      <c r="H53" s="140"/>
      <c r="I53" s="141"/>
    </row>
    <row r="54" spans="1:9" ht="15" x14ac:dyDescent="0.25">
      <c r="A54" s="134" t="s">
        <v>215</v>
      </c>
      <c r="B54" s="130"/>
      <c r="C54" s="131"/>
      <c r="D54" s="131"/>
      <c r="E54" s="131"/>
    </row>
    <row r="55" spans="1:9" ht="15" x14ac:dyDescent="0.25">
      <c r="A55" s="134" t="s">
        <v>181</v>
      </c>
      <c r="B55" s="130"/>
      <c r="C55" s="131">
        <f>C53-C56</f>
        <v>5904199.2787666433</v>
      </c>
      <c r="D55" s="131">
        <f t="shared" ref="D55:E55" si="1">D53-D56</f>
        <v>11973208</v>
      </c>
      <c r="E55" s="131">
        <f t="shared" si="1"/>
        <v>5621551</v>
      </c>
    </row>
    <row r="56" spans="1:9" ht="15" x14ac:dyDescent="0.25">
      <c r="A56" s="134" t="s">
        <v>216</v>
      </c>
      <c r="B56" s="130"/>
      <c r="C56" s="131"/>
      <c r="D56" s="131"/>
      <c r="E56" s="150"/>
    </row>
    <row r="57" spans="1:9" s="142" customFormat="1" x14ac:dyDescent="0.2">
      <c r="A57" s="135" t="s">
        <v>217</v>
      </c>
      <c r="B57" s="136" t="s">
        <v>218</v>
      </c>
      <c r="C57" s="151"/>
      <c r="D57" s="151"/>
      <c r="E57" s="152"/>
      <c r="F57" s="153"/>
      <c r="G57" s="139"/>
      <c r="H57" s="140"/>
      <c r="I57" s="141"/>
    </row>
    <row r="58" spans="1:9" ht="15" x14ac:dyDescent="0.25">
      <c r="A58" s="134" t="s">
        <v>184</v>
      </c>
      <c r="B58" s="130"/>
      <c r="C58" s="131"/>
      <c r="D58" s="131"/>
      <c r="E58" s="150"/>
    </row>
    <row r="59" spans="1:9" ht="15" x14ac:dyDescent="0.25">
      <c r="A59" s="134" t="s">
        <v>219</v>
      </c>
      <c r="B59" s="130"/>
      <c r="C59" s="131"/>
      <c r="D59" s="131"/>
      <c r="E59" s="150"/>
    </row>
    <row r="60" spans="1:9" ht="15" x14ac:dyDescent="0.25">
      <c r="A60" s="134" t="s">
        <v>220</v>
      </c>
      <c r="B60" s="154"/>
      <c r="C60" s="155">
        <f>C33/4405169</f>
        <v>1.3402889375564577</v>
      </c>
      <c r="D60" s="155">
        <f t="shared" ref="D60:E60" si="2">D33/4405169</f>
        <v>2.8828290129164169</v>
      </c>
      <c r="E60" s="155">
        <f t="shared" si="2"/>
        <v>1.2725489078852594</v>
      </c>
    </row>
    <row r="61" spans="1:9" ht="15" x14ac:dyDescent="0.25">
      <c r="A61" s="134" t="s">
        <v>221</v>
      </c>
      <c r="B61" s="154"/>
      <c r="C61" s="131"/>
      <c r="D61" s="131"/>
      <c r="E61" s="150"/>
    </row>
    <row r="62" spans="1:9" ht="15" x14ac:dyDescent="0.25">
      <c r="A62" s="134" t="s">
        <v>222</v>
      </c>
      <c r="B62" s="154"/>
      <c r="C62" s="131"/>
      <c r="D62" s="131"/>
      <c r="E62" s="131"/>
    </row>
    <row r="63" spans="1:9" ht="15" x14ac:dyDescent="0.25">
      <c r="A63" s="134" t="s">
        <v>220</v>
      </c>
      <c r="B63" s="154"/>
      <c r="C63" s="131"/>
      <c r="D63" s="131"/>
      <c r="E63" s="131"/>
    </row>
    <row r="64" spans="1:9" ht="15" x14ac:dyDescent="0.25">
      <c r="A64" s="134" t="s">
        <v>221</v>
      </c>
      <c r="B64" s="154"/>
      <c r="C64" s="131"/>
      <c r="D64" s="131"/>
      <c r="E64" s="150"/>
    </row>
    <row r="65" spans="1:9" ht="15" x14ac:dyDescent="0.25">
      <c r="A65" s="108"/>
      <c r="B65" s="108"/>
      <c r="C65" s="108"/>
      <c r="D65" s="108"/>
      <c r="E65" s="108"/>
    </row>
    <row r="66" spans="1:9" s="157" customFormat="1" x14ac:dyDescent="0.2">
      <c r="A66" s="156" t="str">
        <f>Ф1!A146</f>
        <v xml:space="preserve">Председатель Правления </v>
      </c>
      <c r="B66" s="96"/>
      <c r="C66" s="96"/>
      <c r="F66" s="158"/>
      <c r="G66" s="159"/>
      <c r="H66" s="160"/>
      <c r="I66" s="161"/>
    </row>
    <row r="67" spans="1:9" s="157" customFormat="1" x14ac:dyDescent="0.2">
      <c r="A67" s="156" t="str">
        <f>Ф1!A147</f>
        <v>Бежецкий Сергей Владимирович</v>
      </c>
      <c r="B67" s="96"/>
      <c r="C67" s="96"/>
      <c r="D67" s="96" t="s">
        <v>223</v>
      </c>
      <c r="E67" s="96"/>
      <c r="F67" s="158"/>
      <c r="G67" s="159"/>
      <c r="H67" s="160"/>
      <c r="I67" s="161"/>
    </row>
    <row r="68" spans="1:9" s="157" customFormat="1" x14ac:dyDescent="0.2">
      <c r="A68" s="162"/>
      <c r="B68" s="96"/>
      <c r="C68" s="96"/>
      <c r="D68" s="163" t="s">
        <v>145</v>
      </c>
      <c r="E68" s="163"/>
      <c r="F68" s="158"/>
      <c r="G68" s="159"/>
      <c r="H68" s="160"/>
      <c r="I68" s="161"/>
    </row>
    <row r="69" spans="1:9" s="157" customFormat="1" x14ac:dyDescent="0.2">
      <c r="A69" s="162"/>
      <c r="B69" s="96"/>
      <c r="C69" s="96"/>
      <c r="F69" s="158"/>
      <c r="G69" s="159"/>
      <c r="H69" s="160"/>
      <c r="I69" s="161"/>
    </row>
    <row r="70" spans="1:9" s="157" customFormat="1" x14ac:dyDescent="0.2">
      <c r="A70" s="156" t="str">
        <f>Ф1!A150</f>
        <v xml:space="preserve">Главный бухгалтер  </v>
      </c>
      <c r="B70" s="96"/>
      <c r="C70" s="96"/>
      <c r="D70" s="96"/>
      <c r="E70" s="96"/>
      <c r="F70" s="158"/>
      <c r="G70" s="159"/>
      <c r="H70" s="160"/>
      <c r="I70" s="161"/>
    </row>
    <row r="71" spans="1:9" ht="15" x14ac:dyDescent="0.25">
      <c r="A71" s="156" t="str">
        <f>Ф1!A151</f>
        <v>Оразбекова Динара Тлеукеновна</v>
      </c>
      <c r="D71" s="96" t="s">
        <v>223</v>
      </c>
      <c r="E71" s="96"/>
    </row>
    <row r="72" spans="1:9" ht="15" x14ac:dyDescent="0.25">
      <c r="A72" s="162"/>
      <c r="D72" s="164" t="s">
        <v>145</v>
      </c>
      <c r="E72" s="164"/>
    </row>
    <row r="73" spans="1:9" ht="15" x14ac:dyDescent="0.25">
      <c r="A73" s="162" t="str">
        <f>Ф1!A153</f>
        <v>Место печати</v>
      </c>
    </row>
    <row r="74" spans="1:9" ht="15" x14ac:dyDescent="0.25">
      <c r="A74" s="162"/>
    </row>
    <row r="75" spans="1:9" ht="15" x14ac:dyDescent="0.25">
      <c r="A75" s="162"/>
    </row>
    <row r="76" spans="1:9" ht="15" x14ac:dyDescent="0.25">
      <c r="A76" s="162"/>
    </row>
    <row r="77" spans="1:9" ht="15" x14ac:dyDescent="0.25">
      <c r="A77" s="162">
        <f>Ф1!A157</f>
        <v>0</v>
      </c>
    </row>
    <row r="78" spans="1:9" ht="15" x14ac:dyDescent="0.25">
      <c r="A78" s="162">
        <f>Ф1!A158</f>
        <v>0</v>
      </c>
    </row>
  </sheetData>
  <mergeCells count="5">
    <mergeCell ref="A15:A16"/>
    <mergeCell ref="B15:B16"/>
    <mergeCell ref="D15:D16"/>
    <mergeCell ref="E15:E16"/>
    <mergeCell ref="D72:E72"/>
  </mergeCells>
  <pageMargins left="0.70866141732283472" right="0.70866141732283472" top="0.54" bottom="0.46" header="0.31496062992125984" footer="0.31496062992125984"/>
  <pageSetup paperSize="9" scale="55" orientation="portrait" r:id="rId1"/>
  <headerFooter>
    <oddHeader>&amp;R&amp;A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E6255-9DAD-47DD-9777-B3E7D15C757C}">
  <sheetPr>
    <pageSetUpPr autoPageBreaks="0" fitToPage="1"/>
  </sheetPr>
  <dimension ref="A1:L103"/>
  <sheetViews>
    <sheetView view="pageBreakPreview" zoomScale="90" zoomScaleNormal="80" zoomScaleSheetLayoutView="90" workbookViewId="0">
      <selection activeCell="A109" sqref="A108:A109"/>
    </sheetView>
  </sheetViews>
  <sheetFormatPr defaultColWidth="67.42578125" defaultRowHeight="12.75" x14ac:dyDescent="0.2"/>
  <cols>
    <col min="1" max="1" width="65.5703125" style="163" customWidth="1"/>
    <col min="2" max="2" width="10.42578125" style="163" bestFit="1" customWidth="1"/>
    <col min="3" max="3" width="13.42578125" style="163" bestFit="1" customWidth="1"/>
    <col min="4" max="4" width="15.42578125" style="163" customWidth="1"/>
    <col min="5" max="5" width="15.5703125" style="163" customWidth="1"/>
    <col min="6" max="6" width="13.42578125" style="165" customWidth="1"/>
    <col min="7" max="12" width="9.42578125" style="163" customWidth="1"/>
    <col min="13" max="255" width="9.42578125" style="166" customWidth="1"/>
    <col min="256" max="16384" width="67.42578125" style="166"/>
  </cols>
  <sheetData>
    <row r="1" spans="1:12" s="7" customFormat="1" x14ac:dyDescent="0.2">
      <c r="A1" s="1"/>
      <c r="B1" s="2"/>
      <c r="C1" s="3"/>
      <c r="E1" s="4" t="s">
        <v>224</v>
      </c>
      <c r="F1" s="5"/>
      <c r="G1" s="6"/>
      <c r="H1" s="6"/>
      <c r="I1" s="6"/>
    </row>
    <row r="2" spans="1:12" s="7" customFormat="1" x14ac:dyDescent="0.2">
      <c r="A2" s="1"/>
      <c r="B2" s="2"/>
      <c r="C2" s="3"/>
      <c r="E2" s="4" t="s">
        <v>1</v>
      </c>
      <c r="F2" s="5"/>
      <c r="G2" s="6"/>
      <c r="H2" s="6"/>
      <c r="I2" s="6"/>
    </row>
    <row r="3" spans="1:12" s="7" customFormat="1" x14ac:dyDescent="0.2">
      <c r="A3" s="1"/>
      <c r="B3" s="2"/>
      <c r="C3" s="3"/>
      <c r="E3" s="4" t="s">
        <v>2</v>
      </c>
      <c r="F3" s="5"/>
      <c r="G3" s="6"/>
      <c r="H3" s="6"/>
      <c r="I3" s="6"/>
    </row>
    <row r="4" spans="1:12" x14ac:dyDescent="0.2">
      <c r="E4" s="167"/>
    </row>
    <row r="5" spans="1:12" s="169" customFormat="1" x14ac:dyDescent="0.2">
      <c r="A5" s="168"/>
      <c r="B5" s="168"/>
      <c r="C5" s="168"/>
      <c r="D5" s="168"/>
      <c r="E5" s="4" t="s">
        <v>225</v>
      </c>
      <c r="F5" s="165"/>
      <c r="G5" s="168"/>
      <c r="H5" s="168"/>
      <c r="I5" s="168"/>
      <c r="J5" s="168"/>
      <c r="K5" s="168"/>
      <c r="L5" s="168"/>
    </row>
    <row r="6" spans="1:12" s="169" customFormat="1" x14ac:dyDescent="0.2">
      <c r="A6" s="168"/>
      <c r="B6" s="168"/>
      <c r="C6" s="168"/>
      <c r="D6" s="168"/>
      <c r="E6" s="4" t="s">
        <v>226</v>
      </c>
      <c r="F6" s="165"/>
      <c r="G6" s="168"/>
      <c r="H6" s="168"/>
      <c r="I6" s="168"/>
      <c r="J6" s="168"/>
      <c r="K6" s="168"/>
      <c r="L6" s="168"/>
    </row>
    <row r="7" spans="1:12" s="169" customFormat="1" x14ac:dyDescent="0.2">
      <c r="A7" s="100"/>
      <c r="B7" s="100" t="s">
        <v>227</v>
      </c>
      <c r="C7" s="170" t="s">
        <v>228</v>
      </c>
      <c r="D7" s="100"/>
      <c r="E7" s="4" t="s">
        <v>229</v>
      </c>
      <c r="F7" s="165"/>
      <c r="G7" s="168"/>
      <c r="H7" s="168"/>
      <c r="I7" s="168"/>
      <c r="J7" s="168"/>
      <c r="K7" s="168"/>
      <c r="L7" s="168"/>
    </row>
    <row r="8" spans="1:12" x14ac:dyDescent="0.2">
      <c r="A8" s="100"/>
      <c r="B8" s="100"/>
      <c r="C8" s="100"/>
      <c r="D8" s="100"/>
      <c r="E8" s="171"/>
    </row>
    <row r="9" spans="1:12" x14ac:dyDescent="0.2">
      <c r="A9" s="172"/>
      <c r="B9" s="100"/>
      <c r="C9" s="170"/>
      <c r="D9" s="100"/>
      <c r="E9" s="173" t="s">
        <v>230</v>
      </c>
    </row>
    <row r="10" spans="1:12" x14ac:dyDescent="0.2">
      <c r="A10" s="172"/>
      <c r="B10" s="100"/>
      <c r="C10" s="170"/>
      <c r="D10" s="100"/>
      <c r="E10" s="174"/>
    </row>
    <row r="11" spans="1:12" x14ac:dyDescent="0.2">
      <c r="A11" s="175" t="s">
        <v>231</v>
      </c>
      <c r="B11" s="176"/>
      <c r="C11" s="176"/>
      <c r="D11" s="176"/>
      <c r="E11" s="177"/>
      <c r="F11" s="177"/>
    </row>
    <row r="12" spans="1:12" x14ac:dyDescent="0.2">
      <c r="A12" s="175" t="s">
        <v>232</v>
      </c>
      <c r="B12" s="176"/>
      <c r="C12" s="176"/>
      <c r="D12" s="176"/>
      <c r="E12" s="177"/>
      <c r="F12" s="177"/>
    </row>
    <row r="13" spans="1:12" x14ac:dyDescent="0.2">
      <c r="A13" s="175" t="s">
        <v>233</v>
      </c>
      <c r="B13" s="176"/>
      <c r="C13" s="176"/>
      <c r="D13" s="176"/>
      <c r="E13" s="177"/>
      <c r="F13" s="177"/>
    </row>
    <row r="14" spans="1:12" x14ac:dyDescent="0.2">
      <c r="A14" s="172"/>
      <c r="B14" s="100"/>
      <c r="C14" s="170"/>
      <c r="D14" s="100"/>
      <c r="E14" s="174"/>
    </row>
    <row r="15" spans="1:12" x14ac:dyDescent="0.2">
      <c r="A15" s="157"/>
      <c r="B15" s="157"/>
      <c r="C15" s="157"/>
      <c r="D15" s="157"/>
      <c r="E15" s="178" t="s">
        <v>234</v>
      </c>
    </row>
    <row r="16" spans="1:12" s="163" customFormat="1" ht="38.25" x14ac:dyDescent="0.2">
      <c r="A16" s="179" t="s">
        <v>235</v>
      </c>
      <c r="B16" s="180" t="s">
        <v>236</v>
      </c>
      <c r="C16" s="180" t="s">
        <v>237</v>
      </c>
      <c r="D16" s="180" t="s">
        <v>157</v>
      </c>
      <c r="E16" s="180" t="s">
        <v>158</v>
      </c>
      <c r="F16" s="165"/>
    </row>
    <row r="17" spans="1:6" s="163" customFormat="1" x14ac:dyDescent="0.2">
      <c r="A17" s="181" t="s">
        <v>238</v>
      </c>
      <c r="B17" s="182"/>
      <c r="C17" s="182"/>
      <c r="D17" s="182"/>
      <c r="E17" s="183"/>
      <c r="F17" s="165"/>
    </row>
    <row r="18" spans="1:6" s="163" customFormat="1" x14ac:dyDescent="0.2">
      <c r="A18" s="184" t="s">
        <v>239</v>
      </c>
      <c r="B18" s="185">
        <v>10</v>
      </c>
      <c r="C18" s="186">
        <f>SUM(C20:C25)</f>
        <v>156496907.8812876</v>
      </c>
      <c r="D18" s="186">
        <f>SUM(D20:D25)</f>
        <v>151107345</v>
      </c>
      <c r="E18" s="186">
        <f>SUM(E20:E25)</f>
        <v>76981429</v>
      </c>
      <c r="F18" s="165"/>
    </row>
    <row r="19" spans="1:6" s="163" customFormat="1" x14ac:dyDescent="0.2">
      <c r="A19" s="187" t="s">
        <v>240</v>
      </c>
      <c r="B19" s="188"/>
      <c r="C19" s="189"/>
      <c r="D19" s="189"/>
      <c r="E19" s="189"/>
      <c r="F19" s="165"/>
    </row>
    <row r="20" spans="1:6" s="163" customFormat="1" x14ac:dyDescent="0.2">
      <c r="A20" s="187" t="s">
        <v>241</v>
      </c>
      <c r="B20" s="190">
        <v>11</v>
      </c>
      <c r="C20" s="189">
        <v>154228781.58609205</v>
      </c>
      <c r="D20" s="191">
        <v>111397029</v>
      </c>
      <c r="E20" s="191">
        <v>57520768</v>
      </c>
      <c r="F20" s="165"/>
    </row>
    <row r="21" spans="1:6" s="163" customFormat="1" x14ac:dyDescent="0.2">
      <c r="A21" s="192" t="s">
        <v>242</v>
      </c>
      <c r="B21" s="190">
        <v>12</v>
      </c>
      <c r="C21" s="189"/>
      <c r="D21" s="193"/>
      <c r="E21" s="191"/>
      <c r="F21" s="165"/>
    </row>
    <row r="22" spans="1:6" s="163" customFormat="1" x14ac:dyDescent="0.2">
      <c r="A22" s="187" t="s">
        <v>243</v>
      </c>
      <c r="B22" s="190">
        <v>13</v>
      </c>
      <c r="C22" s="189"/>
      <c r="D22" s="191">
        <v>35755508</v>
      </c>
      <c r="E22" s="191">
        <v>16984080</v>
      </c>
      <c r="F22" s="165"/>
    </row>
    <row r="23" spans="1:6" s="163" customFormat="1" x14ac:dyDescent="0.2">
      <c r="A23" s="187" t="s">
        <v>244</v>
      </c>
      <c r="B23" s="190">
        <v>14</v>
      </c>
      <c r="C23" s="194"/>
      <c r="D23" s="194"/>
      <c r="E23" s="191"/>
      <c r="F23" s="165"/>
    </row>
    <row r="24" spans="1:6" s="163" customFormat="1" x14ac:dyDescent="0.2">
      <c r="A24" s="187" t="s">
        <v>245</v>
      </c>
      <c r="B24" s="190">
        <v>15</v>
      </c>
      <c r="C24" s="189">
        <v>121939.88719555555</v>
      </c>
      <c r="D24" s="191">
        <v>737931</v>
      </c>
      <c r="E24" s="191">
        <v>119256</v>
      </c>
      <c r="F24" s="165"/>
    </row>
    <row r="25" spans="1:6" s="163" customFormat="1" x14ac:dyDescent="0.2">
      <c r="A25" s="187" t="s">
        <v>246</v>
      </c>
      <c r="B25" s="190">
        <v>16</v>
      </c>
      <c r="C25" s="189">
        <v>2146186.4080000003</v>
      </c>
      <c r="D25" s="191">
        <v>3216877</v>
      </c>
      <c r="E25" s="191">
        <v>2357325</v>
      </c>
      <c r="F25" s="165"/>
    </row>
    <row r="26" spans="1:6" s="163" customFormat="1" x14ac:dyDescent="0.2">
      <c r="A26" s="184" t="s">
        <v>247</v>
      </c>
      <c r="B26" s="185">
        <v>20</v>
      </c>
      <c r="C26" s="195">
        <f>SUM(C28:C34)</f>
        <v>157105491.60046014</v>
      </c>
      <c r="D26" s="195">
        <f>SUM(D28:D34)</f>
        <v>141330720</v>
      </c>
      <c r="E26" s="196">
        <f>SUM(E28:E34)</f>
        <v>69060436</v>
      </c>
      <c r="F26" s="165"/>
    </row>
    <row r="27" spans="1:6" s="163" customFormat="1" x14ac:dyDescent="0.2">
      <c r="A27" s="187" t="s">
        <v>240</v>
      </c>
      <c r="B27" s="190"/>
      <c r="C27" s="197"/>
      <c r="D27" s="198"/>
      <c r="E27" s="199"/>
      <c r="F27" s="165"/>
    </row>
    <row r="28" spans="1:6" s="163" customFormat="1" x14ac:dyDescent="0.2">
      <c r="A28" s="187" t="s">
        <v>248</v>
      </c>
      <c r="B28" s="190">
        <v>21</v>
      </c>
      <c r="C28" s="197">
        <v>126937364.58160853</v>
      </c>
      <c r="D28" s="191">
        <v>90396239</v>
      </c>
      <c r="E28" s="193">
        <v>36384359</v>
      </c>
      <c r="F28" s="165"/>
    </row>
    <row r="29" spans="1:6" s="163" customFormat="1" x14ac:dyDescent="0.2">
      <c r="A29" s="187" t="s">
        <v>249</v>
      </c>
      <c r="B29" s="190">
        <v>22</v>
      </c>
      <c r="C29" s="197">
        <v>200000</v>
      </c>
      <c r="D29" s="191">
        <v>17560464</v>
      </c>
      <c r="E29" s="193">
        <v>9897825</v>
      </c>
      <c r="F29" s="165"/>
    </row>
    <row r="30" spans="1:6" s="163" customFormat="1" x14ac:dyDescent="0.2">
      <c r="A30" s="187" t="s">
        <v>250</v>
      </c>
      <c r="B30" s="190">
        <v>23</v>
      </c>
      <c r="C30" s="197">
        <v>16510497.208387472</v>
      </c>
      <c r="D30" s="191">
        <v>15958674</v>
      </c>
      <c r="E30" s="193">
        <v>11665101</v>
      </c>
      <c r="F30" s="165"/>
    </row>
    <row r="31" spans="1:6" s="163" customFormat="1" x14ac:dyDescent="0.2">
      <c r="A31" s="187" t="s">
        <v>251</v>
      </c>
      <c r="B31" s="190">
        <v>24</v>
      </c>
      <c r="C31" s="197">
        <v>70570.842891483771</v>
      </c>
      <c r="D31" s="191">
        <v>71435</v>
      </c>
      <c r="E31" s="193">
        <f>21184+52965</f>
        <v>74149</v>
      </c>
      <c r="F31" s="165"/>
    </row>
    <row r="32" spans="1:6" s="163" customFormat="1" x14ac:dyDescent="0.2">
      <c r="A32" s="187" t="s">
        <v>252</v>
      </c>
      <c r="B32" s="190">
        <v>25</v>
      </c>
      <c r="C32" s="200"/>
      <c r="D32" s="194">
        <v>0</v>
      </c>
      <c r="E32" s="201"/>
      <c r="F32" s="165"/>
    </row>
    <row r="33" spans="1:6" s="163" customFormat="1" x14ac:dyDescent="0.2">
      <c r="A33" s="202" t="s">
        <v>253</v>
      </c>
      <c r="B33" s="203">
        <v>26</v>
      </c>
      <c r="C33" s="204">
        <v>8655845.6460765004</v>
      </c>
      <c r="D33" s="205">
        <v>12589329</v>
      </c>
      <c r="E33" s="205">
        <v>7193286</v>
      </c>
      <c r="F33" s="165"/>
    </row>
    <row r="34" spans="1:6" s="163" customFormat="1" x14ac:dyDescent="0.2">
      <c r="A34" s="202" t="s">
        <v>254</v>
      </c>
      <c r="B34" s="203">
        <v>27</v>
      </c>
      <c r="C34" s="204">
        <v>4731213.3214961672</v>
      </c>
      <c r="D34" s="205">
        <v>4754579</v>
      </c>
      <c r="E34" s="206">
        <f>4259097-52965-360416</f>
        <v>3845716</v>
      </c>
      <c r="F34" s="165"/>
    </row>
    <row r="35" spans="1:6" s="163" customFormat="1" ht="25.5" x14ac:dyDescent="0.2">
      <c r="A35" s="207" t="s">
        <v>255</v>
      </c>
      <c r="B35" s="208">
        <v>30</v>
      </c>
      <c r="C35" s="209">
        <f>C18-C26</f>
        <v>-608583.71917253733</v>
      </c>
      <c r="D35" s="209">
        <f>D18-D26</f>
        <v>9776625</v>
      </c>
      <c r="E35" s="209">
        <f>E18-E26</f>
        <v>7920993</v>
      </c>
      <c r="F35" s="165"/>
    </row>
    <row r="36" spans="1:6" s="163" customFormat="1" x14ac:dyDescent="0.2">
      <c r="A36" s="210" t="s">
        <v>256</v>
      </c>
      <c r="B36" s="208"/>
      <c r="C36" s="211"/>
      <c r="D36" s="212"/>
      <c r="E36" s="212"/>
      <c r="F36" s="165"/>
    </row>
    <row r="37" spans="1:6" s="163" customFormat="1" x14ac:dyDescent="0.2">
      <c r="A37" s="213" t="s">
        <v>257</v>
      </c>
      <c r="B37" s="208">
        <v>40</v>
      </c>
      <c r="C37" s="209">
        <f>SUM(C39:C50)</f>
        <v>1360589.4870000002</v>
      </c>
      <c r="D37" s="209">
        <f>SUM(D39:D50)</f>
        <v>1388213</v>
      </c>
      <c r="E37" s="209">
        <f>SUM(E39:E50)</f>
        <v>1414820</v>
      </c>
      <c r="F37" s="165"/>
    </row>
    <row r="38" spans="1:6" s="163" customFormat="1" x14ac:dyDescent="0.2">
      <c r="A38" s="202" t="s">
        <v>240</v>
      </c>
      <c r="B38" s="203"/>
      <c r="C38" s="204"/>
      <c r="D38" s="214"/>
      <c r="E38" s="215"/>
      <c r="F38" s="165"/>
    </row>
    <row r="39" spans="1:6" s="163" customFormat="1" x14ac:dyDescent="0.2">
      <c r="A39" s="202" t="s">
        <v>258</v>
      </c>
      <c r="B39" s="203">
        <v>41</v>
      </c>
      <c r="C39" s="204">
        <v>1343366.7690000001</v>
      </c>
      <c r="D39" s="205">
        <v>1207180</v>
      </c>
      <c r="E39" s="206">
        <v>69385</v>
      </c>
      <c r="F39" s="165"/>
    </row>
    <row r="40" spans="1:6" s="163" customFormat="1" x14ac:dyDescent="0.2">
      <c r="A40" s="202" t="s">
        <v>259</v>
      </c>
      <c r="B40" s="203">
        <v>42</v>
      </c>
      <c r="C40" s="204"/>
      <c r="D40" s="205"/>
      <c r="E40" s="206"/>
      <c r="F40" s="165"/>
    </row>
    <row r="41" spans="1:6" s="163" customFormat="1" x14ac:dyDescent="0.2">
      <c r="A41" s="202" t="s">
        <v>260</v>
      </c>
      <c r="B41" s="203">
        <v>43</v>
      </c>
      <c r="C41" s="204"/>
      <c r="D41" s="205">
        <v>466</v>
      </c>
      <c r="E41" s="206"/>
      <c r="F41" s="165"/>
    </row>
    <row r="42" spans="1:6" s="163" customFormat="1" ht="25.5" x14ac:dyDescent="0.2">
      <c r="A42" s="59" t="s">
        <v>261</v>
      </c>
      <c r="B42" s="203">
        <v>44</v>
      </c>
      <c r="C42" s="204"/>
      <c r="D42" s="206"/>
      <c r="E42" s="206"/>
      <c r="F42" s="165"/>
    </row>
    <row r="43" spans="1:6" s="163" customFormat="1" x14ac:dyDescent="0.2">
      <c r="A43" s="202" t="s">
        <v>262</v>
      </c>
      <c r="B43" s="203">
        <v>45</v>
      </c>
      <c r="C43" s="204"/>
      <c r="D43" s="205"/>
      <c r="E43" s="206"/>
      <c r="F43" s="165"/>
    </row>
    <row r="44" spans="1:6" s="163" customFormat="1" x14ac:dyDescent="0.2">
      <c r="A44" s="59" t="s">
        <v>263</v>
      </c>
      <c r="B44" s="203">
        <v>46</v>
      </c>
      <c r="C44" s="204"/>
      <c r="D44" s="206"/>
      <c r="E44" s="206"/>
      <c r="F44" s="165"/>
    </row>
    <row r="45" spans="1:6" s="163" customFormat="1" x14ac:dyDescent="0.2">
      <c r="A45" s="59" t="s">
        <v>264</v>
      </c>
      <c r="B45" s="203">
        <v>47</v>
      </c>
      <c r="C45" s="204"/>
      <c r="D45" s="206"/>
      <c r="E45" s="206">
        <v>1286580</v>
      </c>
      <c r="F45" s="165"/>
    </row>
    <row r="46" spans="1:6" s="163" customFormat="1" x14ac:dyDescent="0.2">
      <c r="A46" s="202" t="s">
        <v>265</v>
      </c>
      <c r="B46" s="203">
        <v>48</v>
      </c>
      <c r="C46" s="204"/>
      <c r="D46" s="205"/>
      <c r="E46" s="206"/>
      <c r="F46" s="165"/>
    </row>
    <row r="47" spans="1:6" s="163" customFormat="1" x14ac:dyDescent="0.2">
      <c r="A47" s="202" t="s">
        <v>266</v>
      </c>
      <c r="B47" s="203">
        <v>49</v>
      </c>
      <c r="C47" s="204"/>
      <c r="D47" s="205"/>
      <c r="E47" s="206"/>
      <c r="F47" s="165"/>
    </row>
    <row r="48" spans="1:6" s="163" customFormat="1" x14ac:dyDescent="0.2">
      <c r="A48" s="202" t="s">
        <v>267</v>
      </c>
      <c r="B48" s="203">
        <v>50</v>
      </c>
      <c r="C48" s="204"/>
      <c r="D48" s="205"/>
      <c r="E48" s="206"/>
      <c r="F48" s="165"/>
    </row>
    <row r="49" spans="1:6" s="163" customFormat="1" x14ac:dyDescent="0.2">
      <c r="A49" s="202" t="s">
        <v>268</v>
      </c>
      <c r="B49" s="203">
        <v>51</v>
      </c>
      <c r="C49" s="204"/>
      <c r="D49" s="205"/>
      <c r="E49" s="206"/>
      <c r="F49" s="165"/>
    </row>
    <row r="50" spans="1:6" s="163" customFormat="1" x14ac:dyDescent="0.2">
      <c r="A50" s="202" t="s">
        <v>246</v>
      </c>
      <c r="B50" s="203">
        <v>52</v>
      </c>
      <c r="C50" s="204">
        <v>17222.718000000001</v>
      </c>
      <c r="D50" s="205">
        <v>180567</v>
      </c>
      <c r="E50" s="206">
        <v>58855</v>
      </c>
      <c r="F50" s="165"/>
    </row>
    <row r="51" spans="1:6" s="163" customFormat="1" x14ac:dyDescent="0.2">
      <c r="A51" s="213" t="s">
        <v>269</v>
      </c>
      <c r="B51" s="208">
        <v>60</v>
      </c>
      <c r="C51" s="209">
        <f>SUM(C53:C65)</f>
        <v>5268228.9035791764</v>
      </c>
      <c r="D51" s="209">
        <f>SUM(D53:D65)</f>
        <v>3771337</v>
      </c>
      <c r="E51" s="209">
        <f>SUM(E53:E65)</f>
        <v>4252507</v>
      </c>
      <c r="F51" s="165"/>
    </row>
    <row r="52" spans="1:6" s="163" customFormat="1" x14ac:dyDescent="0.2">
      <c r="A52" s="202" t="s">
        <v>240</v>
      </c>
      <c r="B52" s="203"/>
      <c r="C52" s="204"/>
      <c r="D52" s="205"/>
      <c r="E52" s="206"/>
      <c r="F52" s="165"/>
    </row>
    <row r="53" spans="1:6" s="163" customFormat="1" x14ac:dyDescent="0.2">
      <c r="A53" s="202" t="s">
        <v>270</v>
      </c>
      <c r="B53" s="203">
        <v>61</v>
      </c>
      <c r="C53" s="204">
        <v>3011099.0591390766</v>
      </c>
      <c r="D53" s="205">
        <v>1304079</v>
      </c>
      <c r="E53" s="206">
        <v>1326575</v>
      </c>
      <c r="F53" s="165"/>
    </row>
    <row r="54" spans="1:6" s="163" customFormat="1" x14ac:dyDescent="0.2">
      <c r="A54" s="202" t="s">
        <v>271</v>
      </c>
      <c r="B54" s="203">
        <v>62</v>
      </c>
      <c r="C54" s="204"/>
      <c r="D54" s="205">
        <v>73</v>
      </c>
      <c r="E54" s="206">
        <v>660</v>
      </c>
      <c r="F54" s="165"/>
    </row>
    <row r="55" spans="1:6" s="163" customFormat="1" x14ac:dyDescent="0.2">
      <c r="A55" s="202" t="s">
        <v>272</v>
      </c>
      <c r="B55" s="203">
        <v>63</v>
      </c>
      <c r="C55" s="204">
        <v>2240929.8444400998</v>
      </c>
      <c r="D55" s="205">
        <v>1812316</v>
      </c>
      <c r="E55" s="206">
        <v>1280451</v>
      </c>
      <c r="F55" s="165"/>
    </row>
    <row r="56" spans="1:6" s="163" customFormat="1" ht="25.5" x14ac:dyDescent="0.2">
      <c r="A56" s="59" t="s">
        <v>273</v>
      </c>
      <c r="B56" s="203">
        <v>64</v>
      </c>
      <c r="C56" s="204"/>
      <c r="D56" s="206"/>
      <c r="E56" s="206"/>
      <c r="F56" s="165"/>
    </row>
    <row r="57" spans="1:6" s="163" customFormat="1" x14ac:dyDescent="0.2">
      <c r="A57" s="202" t="s">
        <v>274</v>
      </c>
      <c r="B57" s="203">
        <v>65</v>
      </c>
      <c r="C57" s="204"/>
      <c r="D57" s="205"/>
      <c r="E57" s="206"/>
      <c r="F57" s="165"/>
    </row>
    <row r="58" spans="1:6" s="163" customFormat="1" x14ac:dyDescent="0.2">
      <c r="A58" s="202" t="s">
        <v>275</v>
      </c>
      <c r="B58" s="203">
        <v>66</v>
      </c>
      <c r="C58" s="204"/>
      <c r="D58" s="205"/>
      <c r="E58" s="206"/>
      <c r="F58" s="165"/>
    </row>
    <row r="59" spans="1:6" s="163" customFormat="1" x14ac:dyDescent="0.2">
      <c r="A59" s="202" t="s">
        <v>276</v>
      </c>
      <c r="B59" s="203">
        <v>67</v>
      </c>
      <c r="C59" s="204"/>
      <c r="D59" s="205">
        <v>107173</v>
      </c>
      <c r="E59" s="206">
        <v>1270332</v>
      </c>
      <c r="F59" s="165"/>
    </row>
    <row r="60" spans="1:6" s="163" customFormat="1" x14ac:dyDescent="0.2">
      <c r="A60" s="202" t="s">
        <v>277</v>
      </c>
      <c r="B60" s="203">
        <v>68</v>
      </c>
      <c r="C60" s="204"/>
      <c r="D60" s="205"/>
      <c r="E60" s="206"/>
      <c r="F60" s="165"/>
    </row>
    <row r="61" spans="1:6" s="163" customFormat="1" x14ac:dyDescent="0.2">
      <c r="A61" s="202" t="s">
        <v>278</v>
      </c>
      <c r="B61" s="203">
        <v>69</v>
      </c>
      <c r="C61" s="204">
        <v>16200</v>
      </c>
      <c r="D61" s="205"/>
      <c r="E61" s="206"/>
      <c r="F61" s="165"/>
    </row>
    <row r="62" spans="1:6" s="163" customFormat="1" x14ac:dyDescent="0.2">
      <c r="A62" s="202" t="s">
        <v>279</v>
      </c>
      <c r="B62" s="203">
        <v>70</v>
      </c>
      <c r="C62" s="204"/>
      <c r="D62" s="205"/>
      <c r="E62" s="206"/>
      <c r="F62" s="165"/>
    </row>
    <row r="63" spans="1:6" s="163" customFormat="1" x14ac:dyDescent="0.2">
      <c r="A63" s="202" t="s">
        <v>266</v>
      </c>
      <c r="B63" s="203">
        <v>71</v>
      </c>
      <c r="C63" s="204"/>
      <c r="D63" s="205"/>
      <c r="E63" s="206"/>
      <c r="F63" s="165"/>
    </row>
    <row r="64" spans="1:6" s="163" customFormat="1" x14ac:dyDescent="0.2">
      <c r="A64" s="202" t="s">
        <v>280</v>
      </c>
      <c r="B64" s="203">
        <v>72</v>
      </c>
      <c r="C64" s="204"/>
      <c r="D64" s="206"/>
      <c r="E64" s="206"/>
      <c r="F64" s="165"/>
    </row>
    <row r="65" spans="1:6" s="163" customFormat="1" x14ac:dyDescent="0.2">
      <c r="A65" s="202" t="s">
        <v>254</v>
      </c>
      <c r="B65" s="203">
        <v>73</v>
      </c>
      <c r="C65" s="204"/>
      <c r="D65" s="205">
        <v>547696</v>
      </c>
      <c r="E65" s="206">
        <v>374489</v>
      </c>
      <c r="F65" s="165"/>
    </row>
    <row r="66" spans="1:6" s="163" customFormat="1" ht="25.5" x14ac:dyDescent="0.2">
      <c r="A66" s="207" t="s">
        <v>281</v>
      </c>
      <c r="B66" s="208">
        <v>80</v>
      </c>
      <c r="C66" s="209">
        <f>C37-C51</f>
        <v>-3907639.4165791762</v>
      </c>
      <c r="D66" s="209">
        <f>D37-D51</f>
        <v>-2383124</v>
      </c>
      <c r="E66" s="209">
        <f>E37-E51</f>
        <v>-2837687</v>
      </c>
      <c r="F66" s="165"/>
    </row>
    <row r="67" spans="1:6" s="163" customFormat="1" x14ac:dyDescent="0.2">
      <c r="A67" s="210" t="s">
        <v>282</v>
      </c>
      <c r="B67" s="208"/>
      <c r="C67" s="211"/>
      <c r="D67" s="212"/>
      <c r="E67" s="212"/>
      <c r="F67" s="165"/>
    </row>
    <row r="68" spans="1:6" s="163" customFormat="1" x14ac:dyDescent="0.2">
      <c r="A68" s="213" t="s">
        <v>283</v>
      </c>
      <c r="B68" s="208">
        <v>90</v>
      </c>
      <c r="C68" s="209">
        <f>SUM(C70:C73)</f>
        <v>0</v>
      </c>
      <c r="D68" s="209">
        <f>SUM(D70:D73)</f>
        <v>0</v>
      </c>
      <c r="E68" s="209">
        <f>SUM(E70:E73)</f>
        <v>0</v>
      </c>
      <c r="F68" s="165"/>
    </row>
    <row r="69" spans="1:6" s="163" customFormat="1" x14ac:dyDescent="0.2">
      <c r="A69" s="202" t="s">
        <v>240</v>
      </c>
      <c r="B69" s="203"/>
      <c r="C69" s="204"/>
      <c r="D69" s="214"/>
      <c r="E69" s="215"/>
      <c r="F69" s="165"/>
    </row>
    <row r="70" spans="1:6" s="163" customFormat="1" x14ac:dyDescent="0.2">
      <c r="A70" s="202" t="s">
        <v>284</v>
      </c>
      <c r="B70" s="203">
        <v>91</v>
      </c>
      <c r="C70" s="204"/>
      <c r="D70" s="205"/>
      <c r="E70" s="206"/>
      <c r="F70" s="165"/>
    </row>
    <row r="71" spans="1:6" s="163" customFormat="1" x14ac:dyDescent="0.2">
      <c r="A71" s="202" t="s">
        <v>285</v>
      </c>
      <c r="B71" s="203">
        <v>92</v>
      </c>
      <c r="C71" s="204"/>
      <c r="D71" s="205"/>
      <c r="E71" s="206"/>
      <c r="F71" s="165"/>
    </row>
    <row r="72" spans="1:6" s="163" customFormat="1" x14ac:dyDescent="0.2">
      <c r="A72" s="187" t="s">
        <v>268</v>
      </c>
      <c r="B72" s="190">
        <v>93</v>
      </c>
      <c r="C72" s="200"/>
      <c r="D72" s="194"/>
      <c r="E72" s="194"/>
      <c r="F72" s="165"/>
    </row>
    <row r="73" spans="1:6" s="163" customFormat="1" x14ac:dyDescent="0.2">
      <c r="A73" s="187" t="s">
        <v>246</v>
      </c>
      <c r="B73" s="190">
        <v>94</v>
      </c>
      <c r="C73" s="197"/>
      <c r="D73" s="191"/>
      <c r="E73" s="193"/>
      <c r="F73" s="165"/>
    </row>
    <row r="74" spans="1:6" s="163" customFormat="1" x14ac:dyDescent="0.2">
      <c r="A74" s="184" t="s">
        <v>286</v>
      </c>
      <c r="B74" s="182">
        <v>100</v>
      </c>
      <c r="C74" s="216">
        <f>SUM(C76:C80)</f>
        <v>4018947.13670544</v>
      </c>
      <c r="D74" s="216">
        <f>SUM(D76:D80)</f>
        <v>4022897</v>
      </c>
      <c r="E74" s="216">
        <f>SUM(E76:E80)</f>
        <v>4172694</v>
      </c>
      <c r="F74" s="165"/>
    </row>
    <row r="75" spans="1:6" s="163" customFormat="1" x14ac:dyDescent="0.2">
      <c r="A75" s="187" t="s">
        <v>240</v>
      </c>
      <c r="B75" s="188"/>
      <c r="C75" s="197"/>
      <c r="D75" s="198"/>
      <c r="E75" s="199"/>
      <c r="F75" s="165"/>
    </row>
    <row r="76" spans="1:6" s="163" customFormat="1" x14ac:dyDescent="0.2">
      <c r="A76" s="187" t="s">
        <v>287</v>
      </c>
      <c r="B76" s="188">
        <v>101</v>
      </c>
      <c r="C76" s="197"/>
      <c r="D76" s="191"/>
      <c r="E76" s="193"/>
      <c r="F76" s="165"/>
    </row>
    <row r="77" spans="1:6" s="163" customFormat="1" x14ac:dyDescent="0.2">
      <c r="A77" s="187" t="s">
        <v>277</v>
      </c>
      <c r="B77" s="188">
        <v>102</v>
      </c>
      <c r="C77" s="200"/>
      <c r="D77" s="194"/>
      <c r="E77" s="194"/>
      <c r="F77" s="165"/>
    </row>
    <row r="78" spans="1:6" s="163" customFormat="1" x14ac:dyDescent="0.2">
      <c r="A78" s="187" t="s">
        <v>288</v>
      </c>
      <c r="B78" s="188">
        <v>103</v>
      </c>
      <c r="C78" s="197">
        <v>4008767.6400000006</v>
      </c>
      <c r="D78" s="191">
        <v>4008768</v>
      </c>
      <c r="E78" s="193">
        <f>3798711+360416</f>
        <v>4159127</v>
      </c>
      <c r="F78" s="165"/>
    </row>
    <row r="79" spans="1:6" s="163" customFormat="1" x14ac:dyDescent="0.2">
      <c r="A79" s="187" t="s">
        <v>289</v>
      </c>
      <c r="B79" s="188">
        <v>104</v>
      </c>
      <c r="C79" s="197"/>
      <c r="D79" s="191"/>
      <c r="E79" s="193"/>
      <c r="F79" s="165"/>
    </row>
    <row r="80" spans="1:6" s="163" customFormat="1" x14ac:dyDescent="0.2">
      <c r="A80" s="202" t="s">
        <v>290</v>
      </c>
      <c r="B80" s="217">
        <v>105</v>
      </c>
      <c r="C80" s="204">
        <v>10179.496705439295</v>
      </c>
      <c r="D80" s="191">
        <v>14129</v>
      </c>
      <c r="E80" s="193">
        <v>13567</v>
      </c>
      <c r="F80" s="165"/>
    </row>
    <row r="81" spans="1:7" s="163" customFormat="1" ht="25.5" x14ac:dyDescent="0.2">
      <c r="A81" s="207" t="s">
        <v>291</v>
      </c>
      <c r="B81" s="218">
        <v>110</v>
      </c>
      <c r="C81" s="209">
        <f>C68-C74</f>
        <v>-4018947.13670544</v>
      </c>
      <c r="D81" s="216">
        <f>D68-D74</f>
        <v>-4022897</v>
      </c>
      <c r="E81" s="216">
        <f>E68-E74</f>
        <v>-4172694</v>
      </c>
      <c r="F81" s="165"/>
    </row>
    <row r="82" spans="1:7" s="163" customFormat="1" x14ac:dyDescent="0.2">
      <c r="A82" s="213" t="s">
        <v>292</v>
      </c>
      <c r="B82" s="218">
        <v>120</v>
      </c>
      <c r="C82" s="219">
        <v>-1.6821700000000002</v>
      </c>
      <c r="D82" s="220">
        <v>96801</v>
      </c>
      <c r="E82" s="221">
        <f>222594+3+42</f>
        <v>222639</v>
      </c>
      <c r="F82" s="165"/>
    </row>
    <row r="83" spans="1:7" s="163" customFormat="1" ht="25.5" x14ac:dyDescent="0.2">
      <c r="A83" s="207" t="s">
        <v>293</v>
      </c>
      <c r="B83" s="218">
        <v>130</v>
      </c>
      <c r="C83" s="219"/>
      <c r="D83" s="220">
        <v>326</v>
      </c>
      <c r="E83" s="221">
        <v>-297</v>
      </c>
      <c r="F83" s="165"/>
      <c r="G83" s="165"/>
    </row>
    <row r="84" spans="1:7" s="163" customFormat="1" ht="25.5" x14ac:dyDescent="0.2">
      <c r="A84" s="207" t="s">
        <v>294</v>
      </c>
      <c r="B84" s="218">
        <v>140</v>
      </c>
      <c r="C84" s="209">
        <f>C35+C66+C81+C82+C83</f>
        <v>-8535171.9546271525</v>
      </c>
      <c r="D84" s="216">
        <f>D35+D66+D81+D82+D83</f>
        <v>3467731</v>
      </c>
      <c r="E84" s="216">
        <f>E35+E66+E81+E82+E83</f>
        <v>1132954</v>
      </c>
      <c r="F84" s="165"/>
    </row>
    <row r="85" spans="1:7" s="163" customFormat="1" x14ac:dyDescent="0.2">
      <c r="A85" s="222" t="s">
        <v>295</v>
      </c>
      <c r="B85" s="217">
        <v>150</v>
      </c>
      <c r="C85" s="204">
        <v>12926456.981162997</v>
      </c>
      <c r="D85" s="197">
        <v>12926457</v>
      </c>
      <c r="E85" s="197">
        <v>11793503</v>
      </c>
      <c r="F85" s="165"/>
    </row>
    <row r="86" spans="1:7" s="163" customFormat="1" x14ac:dyDescent="0.2">
      <c r="A86" s="222" t="s">
        <v>296</v>
      </c>
      <c r="B86" s="217">
        <v>160</v>
      </c>
      <c r="C86" s="204">
        <f>C85+C84</f>
        <v>4391285.0265358444</v>
      </c>
      <c r="D86" s="201">
        <f>D85+D84</f>
        <v>16394188</v>
      </c>
      <c r="E86" s="201">
        <f>E85+E84</f>
        <v>12926457</v>
      </c>
      <c r="F86" s="165"/>
    </row>
    <row r="87" spans="1:7" s="163" customFormat="1" x14ac:dyDescent="0.2">
      <c r="A87" s="100"/>
      <c r="B87" s="100"/>
      <c r="C87" s="170"/>
      <c r="D87" s="100"/>
      <c r="E87" s="100"/>
      <c r="F87" s="165"/>
    </row>
    <row r="88" spans="1:7" s="163" customFormat="1" x14ac:dyDescent="0.2">
      <c r="A88" s="100"/>
      <c r="B88" s="100"/>
      <c r="C88" s="170"/>
      <c r="D88" s="100"/>
      <c r="E88" s="100"/>
      <c r="F88" s="165"/>
    </row>
    <row r="89" spans="1:7" s="163" customFormat="1" x14ac:dyDescent="0.2">
      <c r="A89" s="156" t="str">
        <f>Ф1!A146</f>
        <v xml:space="preserve">Председатель Правления </v>
      </c>
      <c r="B89" s="96"/>
      <c r="F89" s="165"/>
    </row>
    <row r="90" spans="1:7" s="163" customFormat="1" x14ac:dyDescent="0.2">
      <c r="A90" s="156" t="str">
        <f>Ф1!A147</f>
        <v>Бежецкий Сергей Владимирович</v>
      </c>
      <c r="B90" s="96"/>
      <c r="C90" s="96" t="s">
        <v>223</v>
      </c>
      <c r="D90" s="96"/>
      <c r="E90" s="100"/>
      <c r="F90" s="165"/>
    </row>
    <row r="91" spans="1:7" s="163" customFormat="1" x14ac:dyDescent="0.2">
      <c r="A91" s="162"/>
      <c r="B91" s="96"/>
      <c r="C91" s="168" t="s">
        <v>145</v>
      </c>
      <c r="D91" s="168"/>
      <c r="E91" s="100"/>
      <c r="F91" s="165"/>
    </row>
    <row r="92" spans="1:7" s="163" customFormat="1" x14ac:dyDescent="0.2">
      <c r="A92" s="162"/>
      <c r="B92" s="96"/>
      <c r="F92" s="165"/>
    </row>
    <row r="93" spans="1:7" s="163" customFormat="1" x14ac:dyDescent="0.2">
      <c r="A93" s="156" t="str">
        <f>Ф1!A150</f>
        <v xml:space="preserve">Главный бухгалтер  </v>
      </c>
      <c r="B93" s="96"/>
      <c r="C93" s="96"/>
      <c r="D93" s="96"/>
      <c r="F93" s="165"/>
    </row>
    <row r="94" spans="1:7" s="163" customFormat="1" x14ac:dyDescent="0.2">
      <c r="A94" s="156" t="str">
        <f>Ф1!A151</f>
        <v>Оразбекова Динара Тлеукеновна</v>
      </c>
      <c r="C94" s="96" t="s">
        <v>223</v>
      </c>
      <c r="D94" s="96"/>
      <c r="E94" s="100"/>
      <c r="F94" s="165"/>
    </row>
    <row r="95" spans="1:7" s="163" customFormat="1" x14ac:dyDescent="0.2">
      <c r="A95" s="162"/>
      <c r="C95" s="163" t="s">
        <v>145</v>
      </c>
      <c r="F95" s="165"/>
    </row>
    <row r="96" spans="1:7" s="163" customFormat="1" x14ac:dyDescent="0.2">
      <c r="A96" s="162" t="str">
        <f>Ф1!A153</f>
        <v>Место печати</v>
      </c>
      <c r="F96" s="165"/>
    </row>
    <row r="97" spans="1:6" s="163" customFormat="1" x14ac:dyDescent="0.2">
      <c r="A97" s="162"/>
      <c r="F97" s="165"/>
    </row>
    <row r="98" spans="1:6" s="163" customFormat="1" x14ac:dyDescent="0.2">
      <c r="A98" s="162"/>
      <c r="F98" s="165"/>
    </row>
    <row r="99" spans="1:6" s="163" customFormat="1" x14ac:dyDescent="0.2">
      <c r="A99" s="162"/>
      <c r="F99" s="165"/>
    </row>
    <row r="100" spans="1:6" s="163" customFormat="1" x14ac:dyDescent="0.2">
      <c r="A100" s="162"/>
      <c r="F100" s="165"/>
    </row>
    <row r="101" spans="1:6" s="163" customFormat="1" x14ac:dyDescent="0.2">
      <c r="A101" s="162"/>
      <c r="F101" s="165"/>
    </row>
    <row r="102" spans="1:6" s="163" customFormat="1" x14ac:dyDescent="0.2">
      <c r="A102" s="162"/>
      <c r="F102" s="165"/>
    </row>
    <row r="103" spans="1:6" s="163" customFormat="1" x14ac:dyDescent="0.2">
      <c r="A103" s="162"/>
      <c r="F103" s="165"/>
    </row>
  </sheetData>
  <pageMargins left="0.70866141732283472" right="0.3" top="0.45" bottom="0.45" header="0.31496062992125984" footer="0.31496062992125984"/>
  <pageSetup paperSize="9" scale="57" orientation="portrait" r:id="rId1"/>
  <headerFooter>
    <oddHeader>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911C2-0BD3-42A1-BD63-D3C51883B7D8}">
  <sheetPr>
    <tabColor rgb="FFFFFF00"/>
    <pageSetUpPr autoPageBreaks="0"/>
  </sheetPr>
  <dimension ref="A1:M103"/>
  <sheetViews>
    <sheetView view="pageBreakPreview" topLeftCell="A10" zoomScale="80" zoomScaleNormal="100" zoomScaleSheetLayoutView="80" workbookViewId="0">
      <pane ySplit="8" topLeftCell="A18" activePane="bottomLeft" state="frozen"/>
      <selection activeCell="C141" sqref="C141:D144"/>
      <selection pane="bottomLeft" activeCell="D122" sqref="D122"/>
    </sheetView>
  </sheetViews>
  <sheetFormatPr defaultColWidth="9.42578125" defaultRowHeight="12" x14ac:dyDescent="0.2"/>
  <cols>
    <col min="1" max="1" width="54.5703125" style="224" customWidth="1"/>
    <col min="2" max="2" width="5.42578125" style="224" customWidth="1"/>
    <col min="3" max="3" width="14.42578125" style="223" bestFit="1" customWidth="1"/>
    <col min="4" max="6" width="13.42578125" style="223" customWidth="1"/>
    <col min="7" max="8" width="15.42578125" style="223" bestFit="1" customWidth="1"/>
    <col min="9" max="9" width="11.5703125" style="224" bestFit="1" customWidth="1"/>
    <col min="10" max="10" width="13" style="224" customWidth="1"/>
    <col min="11" max="11" width="16.5703125" style="224" customWidth="1"/>
    <col min="12" max="12" width="15" style="228" bestFit="1" customWidth="1"/>
    <col min="13" max="13" width="9.42578125" style="229" customWidth="1"/>
    <col min="14" max="18" width="9.42578125" style="229"/>
    <col min="19" max="19" width="9.42578125" style="229" customWidth="1"/>
    <col min="20" max="22" width="9.42578125" style="229"/>
    <col min="23" max="23" width="9.42578125" style="229" customWidth="1"/>
    <col min="24" max="25" width="9.42578125" style="229"/>
    <col min="26" max="27" width="9.42578125" style="229" customWidth="1"/>
    <col min="28" max="48" width="9.42578125" style="229"/>
    <col min="49" max="49" width="9.42578125" style="229" customWidth="1"/>
    <col min="50" max="56" width="9.42578125" style="229"/>
    <col min="57" max="57" width="9.42578125" style="229" customWidth="1"/>
    <col min="58" max="90" width="9.42578125" style="229"/>
    <col min="91" max="91" width="9.42578125" style="229" customWidth="1"/>
    <col min="92" max="16384" width="9.42578125" style="229"/>
  </cols>
  <sheetData>
    <row r="1" spans="1:12" s="7" customFormat="1" ht="12.75" x14ac:dyDescent="0.2">
      <c r="A1" s="1"/>
      <c r="B1" s="2"/>
      <c r="C1" s="3"/>
      <c r="F1" s="5"/>
      <c r="G1" s="6"/>
      <c r="H1" s="6"/>
      <c r="I1" s="6"/>
      <c r="K1" s="4" t="s">
        <v>297</v>
      </c>
    </row>
    <row r="2" spans="1:12" s="7" customFormat="1" ht="12.75" x14ac:dyDescent="0.2">
      <c r="A2" s="1"/>
      <c r="B2" s="2"/>
      <c r="C2" s="3"/>
      <c r="F2" s="5"/>
      <c r="G2" s="6"/>
      <c r="H2" s="6"/>
      <c r="I2" s="6"/>
      <c r="K2" s="4" t="s">
        <v>1</v>
      </c>
    </row>
    <row r="3" spans="1:12" s="7" customFormat="1" ht="12.75" x14ac:dyDescent="0.2">
      <c r="A3" s="1"/>
      <c r="B3" s="2"/>
      <c r="C3" s="3"/>
      <c r="F3" s="5"/>
      <c r="G3" s="6"/>
      <c r="H3" s="6"/>
      <c r="I3" s="6"/>
      <c r="K3" s="4" t="s">
        <v>2</v>
      </c>
    </row>
    <row r="4" spans="1:12" s="166" customFormat="1" ht="12.75" x14ac:dyDescent="0.2">
      <c r="A4" s="163"/>
      <c r="B4" s="163"/>
      <c r="C4" s="163"/>
      <c r="D4" s="163"/>
      <c r="E4" s="223"/>
      <c r="F4" s="165"/>
      <c r="G4" s="163"/>
      <c r="H4" s="163"/>
      <c r="I4" s="163"/>
      <c r="J4" s="163"/>
      <c r="K4" s="167"/>
      <c r="L4" s="163"/>
    </row>
    <row r="5" spans="1:12" s="169" customFormat="1" ht="12.75" x14ac:dyDescent="0.2">
      <c r="A5" s="168"/>
      <c r="B5" s="168"/>
      <c r="C5" s="168"/>
      <c r="D5" s="168"/>
      <c r="F5" s="165"/>
      <c r="G5" s="168"/>
      <c r="H5" s="168"/>
      <c r="I5" s="168"/>
      <c r="J5" s="168"/>
      <c r="K5" s="4" t="s">
        <v>298</v>
      </c>
      <c r="L5" s="168"/>
    </row>
    <row r="6" spans="1:12" s="169" customFormat="1" ht="12.75" x14ac:dyDescent="0.2">
      <c r="A6" s="168"/>
      <c r="B6" s="168"/>
      <c r="C6" s="168"/>
      <c r="D6" s="168"/>
      <c r="F6" s="165"/>
      <c r="G6" s="168"/>
      <c r="H6" s="168"/>
      <c r="I6" s="168"/>
      <c r="J6" s="168"/>
      <c r="K6" s="4" t="s">
        <v>226</v>
      </c>
      <c r="L6" s="168"/>
    </row>
    <row r="7" spans="1:12" s="169" customFormat="1" ht="12.75" x14ac:dyDescent="0.2">
      <c r="A7" s="100"/>
      <c r="B7" s="100" t="s">
        <v>227</v>
      </c>
      <c r="C7" s="170" t="s">
        <v>228</v>
      </c>
      <c r="D7" s="100"/>
      <c r="F7" s="165"/>
      <c r="G7" s="168"/>
      <c r="H7" s="168"/>
      <c r="I7" s="168"/>
      <c r="J7" s="168"/>
      <c r="K7" s="4" t="s">
        <v>229</v>
      </c>
      <c r="L7" s="168"/>
    </row>
    <row r="8" spans="1:12" s="169" customFormat="1" ht="12.75" x14ac:dyDescent="0.2">
      <c r="A8" s="100"/>
      <c r="B8" s="100"/>
      <c r="C8" s="170"/>
      <c r="D8" s="100"/>
      <c r="F8" s="165"/>
      <c r="G8" s="168"/>
      <c r="H8" s="168"/>
      <c r="I8" s="168"/>
      <c r="J8" s="168"/>
      <c r="K8" s="4"/>
      <c r="L8" s="168"/>
    </row>
    <row r="9" spans="1:12" x14ac:dyDescent="0.2">
      <c r="B9" s="225"/>
      <c r="C9" s="226"/>
      <c r="D9" s="226"/>
      <c r="E9" s="226"/>
      <c r="F9" s="226"/>
      <c r="G9" s="226"/>
      <c r="H9" s="226"/>
      <c r="I9" s="225"/>
      <c r="J9" s="225"/>
      <c r="K9" s="227" t="s">
        <v>299</v>
      </c>
    </row>
    <row r="10" spans="1:12" x14ac:dyDescent="0.2">
      <c r="A10" s="230" t="s">
        <v>8</v>
      </c>
      <c r="B10" s="225"/>
      <c r="C10" s="231" t="str">
        <f>Ф1!C10</f>
        <v>АО "Ульбинский металлургический завод"</v>
      </c>
      <c r="D10" s="226"/>
      <c r="E10" s="226"/>
      <c r="F10" s="226"/>
      <c r="G10" s="226"/>
      <c r="H10" s="226"/>
      <c r="I10" s="225"/>
      <c r="J10" s="225"/>
      <c r="K10" s="225"/>
    </row>
    <row r="11" spans="1:12" x14ac:dyDescent="0.2">
      <c r="A11" s="230"/>
      <c r="B11" s="225"/>
      <c r="C11" s="232"/>
      <c r="D11" s="226"/>
      <c r="E11" s="226"/>
      <c r="F11" s="226"/>
      <c r="G11" s="226"/>
      <c r="H11" s="226"/>
      <c r="I11" s="225"/>
      <c r="J11" s="225"/>
      <c r="K11" s="225"/>
    </row>
    <row r="12" spans="1:12" x14ac:dyDescent="0.2">
      <c r="A12" s="230" t="s">
        <v>300</v>
      </c>
      <c r="B12" s="225"/>
      <c r="C12" s="232"/>
      <c r="D12" s="226"/>
      <c r="E12" s="226"/>
      <c r="F12" s="226"/>
      <c r="G12" s="226"/>
      <c r="H12" s="226"/>
      <c r="I12" s="225"/>
      <c r="J12" s="225"/>
      <c r="K12" s="225"/>
    </row>
    <row r="13" spans="1:12" x14ac:dyDescent="0.2">
      <c r="A13" s="230"/>
      <c r="B13" s="225"/>
      <c r="C13" s="232"/>
      <c r="D13" s="226"/>
      <c r="E13" s="226"/>
      <c r="F13" s="226"/>
      <c r="G13" s="226"/>
      <c r="H13" s="226"/>
      <c r="I13" s="225"/>
      <c r="J13" s="225"/>
      <c r="K13" s="225"/>
    </row>
    <row r="14" spans="1:12" x14ac:dyDescent="0.2">
      <c r="A14" s="230" t="s">
        <v>301</v>
      </c>
      <c r="B14" s="225"/>
      <c r="C14" s="233">
        <f>Ф1!C20</f>
        <v>44926</v>
      </c>
      <c r="D14" s="226"/>
      <c r="E14" s="226"/>
      <c r="F14" s="226"/>
      <c r="G14" s="226"/>
      <c r="H14" s="226"/>
      <c r="I14" s="225"/>
      <c r="J14" s="225"/>
      <c r="K14" s="225"/>
    </row>
    <row r="15" spans="1:12" x14ac:dyDescent="0.2">
      <c r="A15" s="234"/>
      <c r="B15" s="234"/>
      <c r="C15" s="235"/>
      <c r="D15" s="235"/>
      <c r="E15" s="235"/>
      <c r="F15" s="235"/>
      <c r="G15" s="235"/>
      <c r="H15" s="235"/>
      <c r="I15" s="234"/>
      <c r="J15" s="234"/>
      <c r="K15" s="236" t="s">
        <v>25</v>
      </c>
    </row>
    <row r="16" spans="1:12" s="241" customFormat="1" ht="38.25" customHeight="1" x14ac:dyDescent="0.2">
      <c r="A16" s="237" t="s">
        <v>302</v>
      </c>
      <c r="B16" s="237" t="s">
        <v>27</v>
      </c>
      <c r="C16" s="238" t="s">
        <v>303</v>
      </c>
      <c r="D16" s="239"/>
      <c r="E16" s="239"/>
      <c r="F16" s="239"/>
      <c r="G16" s="239"/>
      <c r="H16" s="240"/>
      <c r="I16" s="237" t="s">
        <v>304</v>
      </c>
      <c r="J16" s="237" t="s">
        <v>305</v>
      </c>
      <c r="K16" s="237" t="s">
        <v>306</v>
      </c>
      <c r="L16" s="228"/>
    </row>
    <row r="17" spans="1:12" s="241" customFormat="1" ht="48" x14ac:dyDescent="0.2">
      <c r="A17" s="242"/>
      <c r="B17" s="242"/>
      <c r="C17" s="243" t="s">
        <v>307</v>
      </c>
      <c r="D17" s="243" t="s">
        <v>136</v>
      </c>
      <c r="E17" s="243" t="s">
        <v>137</v>
      </c>
      <c r="F17" s="243" t="s">
        <v>138</v>
      </c>
      <c r="G17" s="243" t="s">
        <v>308</v>
      </c>
      <c r="H17" s="243" t="s">
        <v>140</v>
      </c>
      <c r="I17" s="242"/>
      <c r="J17" s="242"/>
      <c r="K17" s="242"/>
      <c r="L17" s="228"/>
    </row>
    <row r="18" spans="1:12" s="249" customFormat="1" x14ac:dyDescent="0.2">
      <c r="A18" s="244" t="s">
        <v>309</v>
      </c>
      <c r="B18" s="245" t="s">
        <v>32</v>
      </c>
      <c r="C18" s="246">
        <v>2755985</v>
      </c>
      <c r="D18" s="246">
        <v>0</v>
      </c>
      <c r="E18" s="246">
        <v>0</v>
      </c>
      <c r="F18" s="246">
        <v>232835</v>
      </c>
      <c r="G18" s="246">
        <v>68936033</v>
      </c>
      <c r="H18" s="246"/>
      <c r="I18" s="247">
        <f t="shared" ref="I18:I23" si="0">SUM(C18:H18)</f>
        <v>71924853</v>
      </c>
      <c r="J18" s="247"/>
      <c r="K18" s="247">
        <f t="shared" ref="K18:K23" si="1">I18+J18</f>
        <v>71924853</v>
      </c>
      <c r="L18" s="248"/>
    </row>
    <row r="19" spans="1:12" x14ac:dyDescent="0.2">
      <c r="A19" s="250" t="s">
        <v>310</v>
      </c>
      <c r="B19" s="251" t="s">
        <v>34</v>
      </c>
      <c r="C19" s="252"/>
      <c r="D19" s="252"/>
      <c r="E19" s="252"/>
      <c r="F19" s="252"/>
      <c r="G19" s="252"/>
      <c r="H19" s="252"/>
      <c r="I19" s="247">
        <f t="shared" si="0"/>
        <v>0</v>
      </c>
      <c r="J19" s="247"/>
      <c r="K19" s="247">
        <f t="shared" si="1"/>
        <v>0</v>
      </c>
    </row>
    <row r="20" spans="1:12" x14ac:dyDescent="0.2">
      <c r="A20" s="250" t="s">
        <v>311</v>
      </c>
      <c r="B20" s="251" t="s">
        <v>312</v>
      </c>
      <c r="C20" s="253">
        <f t="shared" ref="C20:H20" si="2">C18+C19</f>
        <v>2755985</v>
      </c>
      <c r="D20" s="253">
        <f t="shared" si="2"/>
        <v>0</v>
      </c>
      <c r="E20" s="253">
        <f t="shared" si="2"/>
        <v>0</v>
      </c>
      <c r="F20" s="253">
        <f t="shared" si="2"/>
        <v>232835</v>
      </c>
      <c r="G20" s="253">
        <f t="shared" si="2"/>
        <v>68936033</v>
      </c>
      <c r="H20" s="253">
        <f t="shared" si="2"/>
        <v>0</v>
      </c>
      <c r="I20" s="247">
        <f t="shared" si="0"/>
        <v>71924853</v>
      </c>
      <c r="J20" s="247">
        <f>J18+J19</f>
        <v>0</v>
      </c>
      <c r="K20" s="247">
        <f t="shared" si="1"/>
        <v>71924853</v>
      </c>
    </row>
    <row r="21" spans="1:12" x14ac:dyDescent="0.2">
      <c r="A21" s="250" t="s">
        <v>313</v>
      </c>
      <c r="B21" s="251" t="s">
        <v>177</v>
      </c>
      <c r="C21" s="253">
        <f t="shared" ref="C21:H21" si="3">C22+C23</f>
        <v>0</v>
      </c>
      <c r="D21" s="253">
        <f t="shared" si="3"/>
        <v>0</v>
      </c>
      <c r="E21" s="253">
        <f t="shared" si="3"/>
        <v>0</v>
      </c>
      <c r="F21" s="253">
        <f t="shared" si="3"/>
        <v>30323</v>
      </c>
      <c r="G21" s="253">
        <f t="shared" si="3"/>
        <v>5591228</v>
      </c>
      <c r="H21" s="253">
        <f t="shared" si="3"/>
        <v>0</v>
      </c>
      <c r="I21" s="247">
        <f t="shared" si="0"/>
        <v>5621551</v>
      </c>
      <c r="J21" s="247">
        <f>J22+J23</f>
        <v>0</v>
      </c>
      <c r="K21" s="247">
        <f t="shared" si="1"/>
        <v>5621551</v>
      </c>
    </row>
    <row r="22" spans="1:12" x14ac:dyDescent="0.2">
      <c r="A22" s="250" t="s">
        <v>314</v>
      </c>
      <c r="B22" s="251" t="s">
        <v>315</v>
      </c>
      <c r="C22" s="254"/>
      <c r="D22" s="254"/>
      <c r="E22" s="254"/>
      <c r="F22" s="254"/>
      <c r="G22" s="246">
        <v>5605793</v>
      </c>
      <c r="H22" s="246"/>
      <c r="I22" s="247">
        <f t="shared" si="0"/>
        <v>5605793</v>
      </c>
      <c r="J22" s="247"/>
      <c r="K22" s="247">
        <f t="shared" si="1"/>
        <v>5605793</v>
      </c>
    </row>
    <row r="23" spans="1:12" x14ac:dyDescent="0.2">
      <c r="A23" s="250" t="s">
        <v>316</v>
      </c>
      <c r="B23" s="251" t="s">
        <v>317</v>
      </c>
      <c r="C23" s="253">
        <f t="shared" ref="C23:H23" si="4">SUM(C25:C33)</f>
        <v>0</v>
      </c>
      <c r="D23" s="253">
        <f t="shared" si="4"/>
        <v>0</v>
      </c>
      <c r="E23" s="253">
        <f t="shared" si="4"/>
        <v>0</v>
      </c>
      <c r="F23" s="253">
        <f t="shared" si="4"/>
        <v>30323</v>
      </c>
      <c r="G23" s="253">
        <f t="shared" si="4"/>
        <v>-14565</v>
      </c>
      <c r="H23" s="253">
        <f t="shared" si="4"/>
        <v>0</v>
      </c>
      <c r="I23" s="247">
        <f t="shared" si="0"/>
        <v>15758</v>
      </c>
      <c r="J23" s="255">
        <f>SUM(J25:J33)</f>
        <v>0</v>
      </c>
      <c r="K23" s="247">
        <f t="shared" si="1"/>
        <v>15758</v>
      </c>
    </row>
    <row r="24" spans="1:12" x14ac:dyDescent="0.2">
      <c r="A24" s="250" t="s">
        <v>184</v>
      </c>
      <c r="B24" s="251"/>
      <c r="C24" s="252"/>
      <c r="D24" s="252"/>
      <c r="E24" s="252"/>
      <c r="F24" s="252"/>
      <c r="G24" s="252"/>
      <c r="H24" s="252"/>
      <c r="I24" s="256"/>
      <c r="J24" s="246"/>
      <c r="K24" s="246"/>
    </row>
    <row r="25" spans="1:12" ht="36" x14ac:dyDescent="0.2">
      <c r="A25" s="250" t="s">
        <v>318</v>
      </c>
      <c r="B25" s="251" t="s">
        <v>319</v>
      </c>
      <c r="C25" s="254"/>
      <c r="D25" s="254"/>
      <c r="E25" s="254"/>
      <c r="F25" s="252"/>
      <c r="G25" s="254"/>
      <c r="H25" s="254"/>
      <c r="I25" s="253">
        <f>SUM(C25:H25)</f>
        <v>0</v>
      </c>
      <c r="J25" s="257"/>
      <c r="K25" s="258">
        <f>I25+J25</f>
        <v>0</v>
      </c>
    </row>
    <row r="26" spans="1:12" ht="36" x14ac:dyDescent="0.2">
      <c r="A26" s="250" t="s">
        <v>320</v>
      </c>
      <c r="B26" s="251" t="s">
        <v>321</v>
      </c>
      <c r="C26" s="254"/>
      <c r="D26" s="254"/>
      <c r="E26" s="254"/>
      <c r="F26" s="252"/>
      <c r="G26" s="252"/>
      <c r="H26" s="252"/>
      <c r="I26" s="253">
        <f>SUM(C26:H26)</f>
        <v>0</v>
      </c>
      <c r="J26" s="247"/>
      <c r="K26" s="258">
        <f t="shared" ref="K26:K33" si="5">I26+J26</f>
        <v>0</v>
      </c>
    </row>
    <row r="27" spans="1:12" ht="24" x14ac:dyDescent="0.2">
      <c r="A27" s="250" t="s">
        <v>322</v>
      </c>
      <c r="B27" s="251" t="s">
        <v>323</v>
      </c>
      <c r="C27" s="254"/>
      <c r="D27" s="254"/>
      <c r="E27" s="254"/>
      <c r="F27" s="252"/>
      <c r="G27" s="252"/>
      <c r="H27" s="252"/>
      <c r="I27" s="253">
        <f>SUM(C27:H27)</f>
        <v>0</v>
      </c>
      <c r="J27" s="257"/>
      <c r="K27" s="258">
        <f t="shared" si="5"/>
        <v>0</v>
      </c>
    </row>
    <row r="28" spans="1:12" ht="36" x14ac:dyDescent="0.2">
      <c r="A28" s="250" t="s">
        <v>186</v>
      </c>
      <c r="B28" s="251" t="s">
        <v>324</v>
      </c>
      <c r="C28" s="254"/>
      <c r="D28" s="254"/>
      <c r="E28" s="254"/>
      <c r="F28" s="252"/>
      <c r="G28" s="252">
        <v>3829</v>
      </c>
      <c r="H28" s="252"/>
      <c r="I28" s="253">
        <f>SUM(C28:H28)</f>
        <v>3829</v>
      </c>
      <c r="J28" s="247"/>
      <c r="K28" s="258">
        <f t="shared" si="5"/>
        <v>3829</v>
      </c>
    </row>
    <row r="29" spans="1:12" x14ac:dyDescent="0.2">
      <c r="A29" s="250" t="s">
        <v>207</v>
      </c>
      <c r="B29" s="251" t="s">
        <v>325</v>
      </c>
      <c r="C29" s="254"/>
      <c r="D29" s="254"/>
      <c r="E29" s="254"/>
      <c r="F29" s="252"/>
      <c r="G29" s="252">
        <v>-18394</v>
      </c>
      <c r="H29" s="252"/>
      <c r="I29" s="253">
        <f t="shared" ref="I29:I34" si="6">SUM(C29:H29)</f>
        <v>-18394</v>
      </c>
      <c r="J29" s="247"/>
      <c r="K29" s="258">
        <f t="shared" si="5"/>
        <v>-18394</v>
      </c>
    </row>
    <row r="30" spans="1:12" ht="24" x14ac:dyDescent="0.2">
      <c r="A30" s="250" t="s">
        <v>188</v>
      </c>
      <c r="B30" s="251" t="s">
        <v>326</v>
      </c>
      <c r="C30" s="254"/>
      <c r="D30" s="254"/>
      <c r="E30" s="254"/>
      <c r="F30" s="252"/>
      <c r="G30" s="252"/>
      <c r="H30" s="252"/>
      <c r="I30" s="253">
        <f t="shared" si="6"/>
        <v>0</v>
      </c>
      <c r="J30" s="247"/>
      <c r="K30" s="258">
        <f t="shared" si="5"/>
        <v>0</v>
      </c>
    </row>
    <row r="31" spans="1:12" ht="24" x14ac:dyDescent="0.2">
      <c r="A31" s="250" t="s">
        <v>327</v>
      </c>
      <c r="B31" s="251" t="s">
        <v>328</v>
      </c>
      <c r="C31" s="254"/>
      <c r="D31" s="254"/>
      <c r="E31" s="254"/>
      <c r="F31" s="252"/>
      <c r="G31" s="252"/>
      <c r="H31" s="252"/>
      <c r="I31" s="253">
        <f t="shared" si="6"/>
        <v>0</v>
      </c>
      <c r="J31" s="247"/>
      <c r="K31" s="258">
        <f t="shared" si="5"/>
        <v>0</v>
      </c>
    </row>
    <row r="32" spans="1:12" x14ac:dyDescent="0.2">
      <c r="A32" s="250" t="s">
        <v>329</v>
      </c>
      <c r="B32" s="251" t="s">
        <v>330</v>
      </c>
      <c r="C32" s="252"/>
      <c r="D32" s="252"/>
      <c r="E32" s="252"/>
      <c r="F32" s="252"/>
      <c r="G32" s="252"/>
      <c r="H32" s="252"/>
      <c r="I32" s="253">
        <f t="shared" si="6"/>
        <v>0</v>
      </c>
      <c r="J32" s="247"/>
      <c r="K32" s="258">
        <f t="shared" si="5"/>
        <v>0</v>
      </c>
    </row>
    <row r="33" spans="1:12" s="266" customFormat="1" ht="36" x14ac:dyDescent="0.2">
      <c r="A33" s="259" t="s">
        <v>331</v>
      </c>
      <c r="B33" s="260" t="s">
        <v>332</v>
      </c>
      <c r="C33" s="261"/>
      <c r="D33" s="261"/>
      <c r="E33" s="261"/>
      <c r="F33" s="262">
        <v>30323</v>
      </c>
      <c r="G33" s="262"/>
      <c r="H33" s="262"/>
      <c r="I33" s="263">
        <f t="shared" si="6"/>
        <v>30323</v>
      </c>
      <c r="J33" s="264"/>
      <c r="K33" s="258">
        <f t="shared" si="5"/>
        <v>30323</v>
      </c>
      <c r="L33" s="265"/>
    </row>
    <row r="34" spans="1:12" x14ac:dyDescent="0.2">
      <c r="A34" s="250" t="s">
        <v>333</v>
      </c>
      <c r="B34" s="251" t="s">
        <v>334</v>
      </c>
      <c r="C34" s="267">
        <f t="shared" ref="C34:H34" si="7">SUM(C36+C41+C42+C43+C44+C45+C46+C47+C48)</f>
        <v>1971574</v>
      </c>
      <c r="D34" s="267">
        <f t="shared" si="7"/>
        <v>0</v>
      </c>
      <c r="E34" s="267">
        <f t="shared" si="7"/>
        <v>0</v>
      </c>
      <c r="F34" s="267">
        <f t="shared" si="7"/>
        <v>0</v>
      </c>
      <c r="G34" s="267">
        <f t="shared" si="7"/>
        <v>-4159127</v>
      </c>
      <c r="H34" s="267">
        <f t="shared" si="7"/>
        <v>0</v>
      </c>
      <c r="I34" s="253">
        <f t="shared" si="6"/>
        <v>-2187553</v>
      </c>
      <c r="J34" s="255">
        <f>SUM(J36+J41+J42+J43+J44+J45+J46+J47+J48)</f>
        <v>0</v>
      </c>
      <c r="K34" s="253">
        <f>I34+J34</f>
        <v>-2187553</v>
      </c>
    </row>
    <row r="35" spans="1:12" x14ac:dyDescent="0.2">
      <c r="A35" s="250" t="s">
        <v>184</v>
      </c>
      <c r="B35" s="251"/>
      <c r="C35" s="268"/>
      <c r="D35" s="268"/>
      <c r="E35" s="268"/>
      <c r="F35" s="268"/>
      <c r="G35" s="268"/>
      <c r="H35" s="268"/>
      <c r="I35" s="253"/>
      <c r="J35" s="256"/>
      <c r="K35" s="253"/>
    </row>
    <row r="36" spans="1:12" x14ac:dyDescent="0.2">
      <c r="A36" s="250" t="s">
        <v>335</v>
      </c>
      <c r="B36" s="251" t="s">
        <v>336</v>
      </c>
      <c r="C36" s="267">
        <f t="shared" ref="C36:H36" si="8">SUM(C38:C40)</f>
        <v>0</v>
      </c>
      <c r="D36" s="267">
        <f t="shared" si="8"/>
        <v>0</v>
      </c>
      <c r="E36" s="267">
        <f t="shared" si="8"/>
        <v>0</v>
      </c>
      <c r="F36" s="267">
        <f t="shared" si="8"/>
        <v>0</v>
      </c>
      <c r="G36" s="267">
        <f t="shared" si="8"/>
        <v>0</v>
      </c>
      <c r="H36" s="267">
        <f t="shared" si="8"/>
        <v>0</v>
      </c>
      <c r="I36" s="253">
        <f>SUM(C36:H36)</f>
        <v>0</v>
      </c>
      <c r="J36" s="255">
        <f>SUM(J38:J40)</f>
        <v>0</v>
      </c>
      <c r="K36" s="253">
        <f>I36+J36</f>
        <v>0</v>
      </c>
    </row>
    <row r="37" spans="1:12" x14ac:dyDescent="0.2">
      <c r="A37" s="250" t="s">
        <v>184</v>
      </c>
      <c r="B37" s="251"/>
      <c r="C37" s="268"/>
      <c r="D37" s="268"/>
      <c r="E37" s="268"/>
      <c r="F37" s="268"/>
      <c r="G37" s="268"/>
      <c r="H37" s="268"/>
      <c r="I37" s="252"/>
      <c r="J37" s="256"/>
      <c r="K37" s="253">
        <f t="shared" ref="K37:K50" si="9">I37+J37</f>
        <v>0</v>
      </c>
    </row>
    <row r="38" spans="1:12" x14ac:dyDescent="0.2">
      <c r="A38" s="250" t="s">
        <v>337</v>
      </c>
      <c r="B38" s="251"/>
      <c r="C38" s="252"/>
      <c r="D38" s="252"/>
      <c r="E38" s="252"/>
      <c r="F38" s="252"/>
      <c r="G38" s="252"/>
      <c r="H38" s="252"/>
      <c r="I38" s="253">
        <f>SUM(C38:H38)</f>
        <v>0</v>
      </c>
      <c r="J38" s="247"/>
      <c r="K38" s="253">
        <f t="shared" si="9"/>
        <v>0</v>
      </c>
    </row>
    <row r="39" spans="1:12" x14ac:dyDescent="0.2">
      <c r="A39" s="250" t="s">
        <v>338</v>
      </c>
      <c r="B39" s="251"/>
      <c r="C39" s="252"/>
      <c r="D39" s="252"/>
      <c r="E39" s="252"/>
      <c r="F39" s="252"/>
      <c r="G39" s="252"/>
      <c r="H39" s="252"/>
      <c r="I39" s="253">
        <f t="shared" ref="I39:I84" si="10">SUM(C39:H39)</f>
        <v>0</v>
      </c>
      <c r="J39" s="247"/>
      <c r="K39" s="253">
        <f t="shared" si="9"/>
        <v>0</v>
      </c>
    </row>
    <row r="40" spans="1:12" ht="24" x14ac:dyDescent="0.2">
      <c r="A40" s="250" t="s">
        <v>339</v>
      </c>
      <c r="B40" s="251"/>
      <c r="C40" s="252"/>
      <c r="D40" s="252"/>
      <c r="E40" s="252"/>
      <c r="F40" s="252"/>
      <c r="G40" s="252"/>
      <c r="H40" s="252"/>
      <c r="I40" s="253">
        <f t="shared" si="10"/>
        <v>0</v>
      </c>
      <c r="J40" s="247"/>
      <c r="K40" s="253">
        <f t="shared" si="9"/>
        <v>0</v>
      </c>
    </row>
    <row r="41" spans="1:12" x14ac:dyDescent="0.2">
      <c r="A41" s="250" t="s">
        <v>340</v>
      </c>
      <c r="B41" s="251" t="s">
        <v>341</v>
      </c>
      <c r="C41" s="252"/>
      <c r="D41" s="252"/>
      <c r="E41" s="252"/>
      <c r="F41" s="252"/>
      <c r="G41" s="252"/>
      <c r="H41" s="252"/>
      <c r="I41" s="253">
        <f t="shared" si="10"/>
        <v>0</v>
      </c>
      <c r="J41" s="247"/>
      <c r="K41" s="253">
        <f t="shared" si="9"/>
        <v>0</v>
      </c>
    </row>
    <row r="42" spans="1:12" x14ac:dyDescent="0.2">
      <c r="A42" s="250" t="s">
        <v>342</v>
      </c>
      <c r="B42" s="251" t="s">
        <v>343</v>
      </c>
      <c r="C42" s="252">
        <v>1971574</v>
      </c>
      <c r="D42" s="252"/>
      <c r="E42" s="252"/>
      <c r="F42" s="252"/>
      <c r="G42" s="252"/>
      <c r="H42" s="252"/>
      <c r="I42" s="253">
        <f t="shared" si="10"/>
        <v>1971574</v>
      </c>
      <c r="J42" s="247"/>
      <c r="K42" s="253">
        <f t="shared" si="9"/>
        <v>1971574</v>
      </c>
    </row>
    <row r="43" spans="1:12" ht="24" x14ac:dyDescent="0.2">
      <c r="A43" s="250" t="s">
        <v>344</v>
      </c>
      <c r="B43" s="251" t="s">
        <v>345</v>
      </c>
      <c r="C43" s="252"/>
      <c r="D43" s="252"/>
      <c r="E43" s="252"/>
      <c r="F43" s="252"/>
      <c r="G43" s="252"/>
      <c r="H43" s="252"/>
      <c r="I43" s="253">
        <f t="shared" si="10"/>
        <v>0</v>
      </c>
      <c r="J43" s="247"/>
      <c r="K43" s="253">
        <f t="shared" si="9"/>
        <v>0</v>
      </c>
    </row>
    <row r="44" spans="1:12" ht="24" x14ac:dyDescent="0.2">
      <c r="A44" s="250" t="s">
        <v>346</v>
      </c>
      <c r="B44" s="251" t="s">
        <v>347</v>
      </c>
      <c r="C44" s="252"/>
      <c r="D44" s="252"/>
      <c r="E44" s="252"/>
      <c r="F44" s="252"/>
      <c r="G44" s="252"/>
      <c r="H44" s="252"/>
      <c r="I44" s="253">
        <f t="shared" si="10"/>
        <v>0</v>
      </c>
      <c r="J44" s="247"/>
      <c r="K44" s="253">
        <f t="shared" si="9"/>
        <v>0</v>
      </c>
    </row>
    <row r="45" spans="1:12" x14ac:dyDescent="0.2">
      <c r="A45" s="250" t="s">
        <v>348</v>
      </c>
      <c r="B45" s="251" t="s">
        <v>349</v>
      </c>
      <c r="C45" s="252"/>
      <c r="D45" s="252"/>
      <c r="E45" s="252"/>
      <c r="F45" s="252"/>
      <c r="G45" s="252">
        <v>-4159127</v>
      </c>
      <c r="H45" s="252"/>
      <c r="I45" s="253">
        <f t="shared" si="10"/>
        <v>-4159127</v>
      </c>
      <c r="J45" s="247"/>
      <c r="K45" s="253">
        <f t="shared" si="9"/>
        <v>-4159127</v>
      </c>
    </row>
    <row r="46" spans="1:12" x14ac:dyDescent="0.2">
      <c r="A46" s="250" t="s">
        <v>350</v>
      </c>
      <c r="B46" s="251" t="s">
        <v>351</v>
      </c>
      <c r="C46" s="252"/>
      <c r="D46" s="252"/>
      <c r="E46" s="252"/>
      <c r="F46" s="252"/>
      <c r="G46" s="252"/>
      <c r="H46" s="252"/>
      <c r="I46" s="253">
        <f t="shared" si="10"/>
        <v>0</v>
      </c>
      <c r="J46" s="247"/>
      <c r="K46" s="253">
        <f t="shared" si="9"/>
        <v>0</v>
      </c>
    </row>
    <row r="47" spans="1:12" x14ac:dyDescent="0.2">
      <c r="A47" s="250" t="s">
        <v>352</v>
      </c>
      <c r="B47" s="251" t="s">
        <v>353</v>
      </c>
      <c r="C47" s="252"/>
      <c r="D47" s="252"/>
      <c r="E47" s="252"/>
      <c r="F47" s="252"/>
      <c r="G47" s="252"/>
      <c r="H47" s="252"/>
      <c r="I47" s="253">
        <f t="shared" si="10"/>
        <v>0</v>
      </c>
      <c r="J47" s="247"/>
      <c r="K47" s="253">
        <f t="shared" si="9"/>
        <v>0</v>
      </c>
    </row>
    <row r="48" spans="1:12" ht="24" x14ac:dyDescent="0.2">
      <c r="A48" s="250" t="s">
        <v>354</v>
      </c>
      <c r="B48" s="251" t="s">
        <v>355</v>
      </c>
      <c r="C48" s="252"/>
      <c r="D48" s="252"/>
      <c r="E48" s="252"/>
      <c r="F48" s="252"/>
      <c r="G48" s="252"/>
      <c r="H48" s="252"/>
      <c r="I48" s="253">
        <f t="shared" si="10"/>
        <v>0</v>
      </c>
      <c r="J48" s="247"/>
      <c r="K48" s="253">
        <f t="shared" si="9"/>
        <v>0</v>
      </c>
    </row>
    <row r="49" spans="1:13" x14ac:dyDescent="0.2">
      <c r="A49" s="250" t="s">
        <v>356</v>
      </c>
      <c r="B49" s="251" t="s">
        <v>357</v>
      </c>
      <c r="C49" s="252">
        <v>-322390</v>
      </c>
      <c r="D49" s="252"/>
      <c r="E49" s="252"/>
      <c r="F49" s="252"/>
      <c r="G49" s="252">
        <v>322390</v>
      </c>
      <c r="H49" s="252"/>
      <c r="I49" s="253">
        <f t="shared" si="10"/>
        <v>0</v>
      </c>
      <c r="J49" s="247"/>
      <c r="K49" s="253">
        <f>I49+J49</f>
        <v>0</v>
      </c>
    </row>
    <row r="50" spans="1:13" s="249" customFormat="1" ht="24" x14ac:dyDescent="0.2">
      <c r="A50" s="244" t="s">
        <v>358</v>
      </c>
      <c r="B50" s="245" t="s">
        <v>359</v>
      </c>
      <c r="C50" s="269">
        <f>C20+C21+C34+C49</f>
        <v>4405169</v>
      </c>
      <c r="D50" s="269">
        <f t="shared" ref="D50:J50" si="11">D20+D21+D34+D49</f>
        <v>0</v>
      </c>
      <c r="E50" s="269">
        <f t="shared" si="11"/>
        <v>0</v>
      </c>
      <c r="F50" s="269">
        <f t="shared" si="11"/>
        <v>263158</v>
      </c>
      <c r="G50" s="269">
        <f t="shared" si="11"/>
        <v>70690524</v>
      </c>
      <c r="H50" s="269">
        <f t="shared" si="11"/>
        <v>0</v>
      </c>
      <c r="I50" s="253">
        <f t="shared" si="10"/>
        <v>75358851</v>
      </c>
      <c r="J50" s="269">
        <f t="shared" si="11"/>
        <v>0</v>
      </c>
      <c r="K50" s="253">
        <f t="shared" si="9"/>
        <v>75358851</v>
      </c>
      <c r="L50" s="248"/>
    </row>
    <row r="51" spans="1:13" x14ac:dyDescent="0.2">
      <c r="A51" s="250" t="s">
        <v>360</v>
      </c>
      <c r="B51" s="251" t="s">
        <v>361</v>
      </c>
      <c r="C51" s="252">
        <f>SUM(C52:C54)</f>
        <v>0</v>
      </c>
      <c r="D51" s="252">
        <f t="shared" ref="D51:H51" si="12">SUM(D52:D54)</f>
        <v>0</v>
      </c>
      <c r="E51" s="252">
        <f t="shared" si="12"/>
        <v>0</v>
      </c>
      <c r="F51" s="252">
        <f t="shared" si="12"/>
        <v>0</v>
      </c>
      <c r="G51" s="252">
        <f t="shared" si="12"/>
        <v>0</v>
      </c>
      <c r="H51" s="252">
        <f t="shared" si="12"/>
        <v>0</v>
      </c>
      <c r="I51" s="253">
        <f t="shared" si="10"/>
        <v>0</v>
      </c>
      <c r="J51" s="247">
        <f>SUM(J52:J54)</f>
        <v>0</v>
      </c>
      <c r="K51" s="253">
        <f>I51+J51</f>
        <v>0</v>
      </c>
    </row>
    <row r="52" spans="1:13" ht="12.75" x14ac:dyDescent="0.2">
      <c r="A52" s="276" t="s">
        <v>362</v>
      </c>
      <c r="B52" s="277"/>
      <c r="C52" s="278"/>
      <c r="D52" s="278"/>
      <c r="E52" s="278"/>
      <c r="F52" s="278"/>
      <c r="G52" s="278"/>
      <c r="H52" s="278"/>
      <c r="I52" s="279">
        <f>SUM(C52:H52)</f>
        <v>0</v>
      </c>
      <c r="J52" s="279"/>
      <c r="K52" s="279">
        <f>I52+J52</f>
        <v>0</v>
      </c>
      <c r="L52" s="270"/>
    </row>
    <row r="53" spans="1:13" ht="12.75" x14ac:dyDescent="0.2">
      <c r="A53" s="276" t="s">
        <v>363</v>
      </c>
      <c r="B53" s="277"/>
      <c r="C53" s="278"/>
      <c r="D53" s="278"/>
      <c r="E53" s="278"/>
      <c r="F53" s="278"/>
      <c r="G53" s="278"/>
      <c r="H53" s="278"/>
      <c r="I53" s="279">
        <f>SUM(C53:H53)</f>
        <v>0</v>
      </c>
      <c r="J53" s="279"/>
      <c r="K53" s="279">
        <f>I53+J53</f>
        <v>0</v>
      </c>
      <c r="L53" s="270"/>
    </row>
    <row r="54" spans="1:13" ht="12.75" x14ac:dyDescent="0.2">
      <c r="A54" s="276" t="s">
        <v>364</v>
      </c>
      <c r="B54" s="277"/>
      <c r="C54" s="278"/>
      <c r="D54" s="278"/>
      <c r="E54" s="278"/>
      <c r="F54" s="278"/>
      <c r="G54" s="278"/>
      <c r="H54" s="278"/>
      <c r="I54" s="279">
        <f>SUM(C54:H54)</f>
        <v>0</v>
      </c>
      <c r="J54" s="279"/>
      <c r="K54" s="279">
        <f>I54+J54</f>
        <v>0</v>
      </c>
      <c r="L54" s="270"/>
    </row>
    <row r="55" spans="1:13" x14ac:dyDescent="0.2">
      <c r="A55" s="250" t="s">
        <v>365</v>
      </c>
      <c r="B55" s="251" t="s">
        <v>366</v>
      </c>
      <c r="C55" s="267">
        <f t="shared" ref="C55:H55" si="13">C50+C51</f>
        <v>4405169</v>
      </c>
      <c r="D55" s="267">
        <f t="shared" si="13"/>
        <v>0</v>
      </c>
      <c r="E55" s="267">
        <f t="shared" si="13"/>
        <v>0</v>
      </c>
      <c r="F55" s="267">
        <f t="shared" si="13"/>
        <v>263158</v>
      </c>
      <c r="G55" s="267">
        <f t="shared" si="13"/>
        <v>70690524</v>
      </c>
      <c r="H55" s="267">
        <f t="shared" si="13"/>
        <v>0</v>
      </c>
      <c r="I55" s="253">
        <f t="shared" si="10"/>
        <v>75358851</v>
      </c>
      <c r="J55" s="255">
        <f>J50+J51</f>
        <v>0</v>
      </c>
      <c r="K55" s="253">
        <f>I55+J55</f>
        <v>75358851</v>
      </c>
    </row>
    <row r="56" spans="1:13" x14ac:dyDescent="0.2">
      <c r="A56" s="250" t="s">
        <v>367</v>
      </c>
      <c r="B56" s="251" t="s">
        <v>218</v>
      </c>
      <c r="C56" s="267">
        <f t="shared" ref="C56:H56" si="14">C57+C58</f>
        <v>0</v>
      </c>
      <c r="D56" s="267">
        <f t="shared" si="14"/>
        <v>0</v>
      </c>
      <c r="E56" s="267">
        <f t="shared" si="14"/>
        <v>0</v>
      </c>
      <c r="F56" s="267">
        <f t="shared" si="14"/>
        <v>-663567</v>
      </c>
      <c r="G56" s="267">
        <f t="shared" si="14"/>
        <v>12636775</v>
      </c>
      <c r="H56" s="267">
        <f t="shared" si="14"/>
        <v>0</v>
      </c>
      <c r="I56" s="253">
        <f t="shared" si="10"/>
        <v>11973208</v>
      </c>
      <c r="J56" s="255">
        <f>J57+J58</f>
        <v>0</v>
      </c>
      <c r="K56" s="253">
        <f t="shared" ref="K56:K85" si="15">I56+J56</f>
        <v>11973208</v>
      </c>
    </row>
    <row r="57" spans="1:13" x14ac:dyDescent="0.2">
      <c r="A57" s="250" t="s">
        <v>314</v>
      </c>
      <c r="B57" s="251" t="s">
        <v>368</v>
      </c>
      <c r="C57" s="252"/>
      <c r="D57" s="254"/>
      <c r="E57" s="254"/>
      <c r="F57" s="254"/>
      <c r="G57" s="246">
        <f>'[1]5'!H2465</f>
        <v>12699349</v>
      </c>
      <c r="H57" s="246"/>
      <c r="I57" s="253">
        <f t="shared" si="10"/>
        <v>12699349</v>
      </c>
      <c r="J57" s="247"/>
      <c r="K57" s="253">
        <f t="shared" si="15"/>
        <v>12699349</v>
      </c>
      <c r="M57" s="271"/>
    </row>
    <row r="58" spans="1:13" x14ac:dyDescent="0.2">
      <c r="A58" s="250" t="s">
        <v>369</v>
      </c>
      <c r="B58" s="251" t="s">
        <v>370</v>
      </c>
      <c r="C58" s="253">
        <f t="shared" ref="C58:H58" si="16">SUM(C60:C68)</f>
        <v>0</v>
      </c>
      <c r="D58" s="253">
        <f t="shared" si="16"/>
        <v>0</v>
      </c>
      <c r="E58" s="253">
        <f t="shared" si="16"/>
        <v>0</v>
      </c>
      <c r="F58" s="253">
        <f t="shared" si="16"/>
        <v>-663567</v>
      </c>
      <c r="G58" s="253">
        <f t="shared" si="16"/>
        <v>-62574</v>
      </c>
      <c r="H58" s="253">
        <f t="shared" si="16"/>
        <v>0</v>
      </c>
      <c r="I58" s="253">
        <f t="shared" si="10"/>
        <v>-726141</v>
      </c>
      <c r="J58" s="255">
        <f>SUM(J60:J68)</f>
        <v>0</v>
      </c>
      <c r="K58" s="253">
        <f t="shared" si="15"/>
        <v>-726141</v>
      </c>
    </row>
    <row r="59" spans="1:13" x14ac:dyDescent="0.2">
      <c r="A59" s="250" t="s">
        <v>184</v>
      </c>
      <c r="B59" s="251"/>
      <c r="C59" s="252"/>
      <c r="D59" s="252"/>
      <c r="E59" s="252"/>
      <c r="F59" s="252"/>
      <c r="G59" s="252"/>
      <c r="H59" s="252"/>
      <c r="I59" s="253">
        <f t="shared" si="10"/>
        <v>0</v>
      </c>
      <c r="J59" s="256"/>
      <c r="K59" s="253"/>
    </row>
    <row r="60" spans="1:13" ht="36" x14ac:dyDescent="0.2">
      <c r="A60" s="250" t="s">
        <v>318</v>
      </c>
      <c r="B60" s="251" t="s">
        <v>371</v>
      </c>
      <c r="C60" s="254"/>
      <c r="D60" s="254"/>
      <c r="E60" s="254"/>
      <c r="F60" s="252"/>
      <c r="G60" s="254"/>
      <c r="H60" s="254"/>
      <c r="I60" s="253">
        <f>SUM(C60:H60)</f>
        <v>0</v>
      </c>
      <c r="J60" s="247"/>
      <c r="K60" s="253">
        <f t="shared" si="15"/>
        <v>0</v>
      </c>
    </row>
    <row r="61" spans="1:13" ht="36" x14ac:dyDescent="0.2">
      <c r="A61" s="250" t="s">
        <v>320</v>
      </c>
      <c r="B61" s="251" t="s">
        <v>372</v>
      </c>
      <c r="C61" s="252"/>
      <c r="D61" s="252"/>
      <c r="E61" s="252"/>
      <c r="F61" s="252">
        <v>-655278</v>
      </c>
      <c r="G61" s="252"/>
      <c r="H61" s="252"/>
      <c r="I61" s="253">
        <f t="shared" si="10"/>
        <v>-655278</v>
      </c>
      <c r="J61" s="247"/>
      <c r="K61" s="253">
        <f t="shared" si="15"/>
        <v>-655278</v>
      </c>
    </row>
    <row r="62" spans="1:13" ht="24" x14ac:dyDescent="0.2">
      <c r="A62" s="250" t="s">
        <v>322</v>
      </c>
      <c r="B62" s="251" t="s">
        <v>373</v>
      </c>
      <c r="C62" s="254"/>
      <c r="D62" s="254"/>
      <c r="E62" s="254"/>
      <c r="F62" s="252"/>
      <c r="G62" s="254"/>
      <c r="H62" s="254"/>
      <c r="I62" s="253">
        <f t="shared" si="10"/>
        <v>0</v>
      </c>
      <c r="J62" s="247"/>
      <c r="K62" s="253">
        <f t="shared" si="15"/>
        <v>0</v>
      </c>
    </row>
    <row r="63" spans="1:13" ht="36" x14ac:dyDescent="0.2">
      <c r="A63" s="250" t="s">
        <v>186</v>
      </c>
      <c r="B63" s="251" t="s">
        <v>374</v>
      </c>
      <c r="C63" s="252"/>
      <c r="D63" s="252"/>
      <c r="E63" s="252"/>
      <c r="F63" s="252"/>
      <c r="G63" s="252"/>
      <c r="H63" s="252"/>
      <c r="I63" s="253">
        <f t="shared" si="10"/>
        <v>0</v>
      </c>
      <c r="J63" s="247"/>
      <c r="K63" s="253">
        <f t="shared" si="15"/>
        <v>0</v>
      </c>
    </row>
    <row r="64" spans="1:13" x14ac:dyDescent="0.2">
      <c r="A64" s="250" t="s">
        <v>207</v>
      </c>
      <c r="B64" s="251" t="s">
        <v>375</v>
      </c>
      <c r="C64" s="252"/>
      <c r="D64" s="252"/>
      <c r="E64" s="252"/>
      <c r="F64" s="252"/>
      <c r="G64" s="252">
        <v>-62574</v>
      </c>
      <c r="H64" s="252"/>
      <c r="I64" s="253">
        <f t="shared" si="10"/>
        <v>-62574</v>
      </c>
      <c r="J64" s="247"/>
      <c r="K64" s="253">
        <f t="shared" si="15"/>
        <v>-62574</v>
      </c>
    </row>
    <row r="65" spans="1:11" ht="24" x14ac:dyDescent="0.2">
      <c r="A65" s="250" t="s">
        <v>188</v>
      </c>
      <c r="B65" s="251" t="s">
        <v>376</v>
      </c>
      <c r="C65" s="254"/>
      <c r="D65" s="254"/>
      <c r="E65" s="252"/>
      <c r="F65" s="252"/>
      <c r="G65" s="254"/>
      <c r="H65" s="254"/>
      <c r="I65" s="253">
        <f t="shared" si="10"/>
        <v>0</v>
      </c>
      <c r="J65" s="247"/>
      <c r="K65" s="253">
        <f t="shared" si="15"/>
        <v>0</v>
      </c>
    </row>
    <row r="66" spans="1:11" ht="23.25" customHeight="1" x14ac:dyDescent="0.2">
      <c r="A66" s="250" t="s">
        <v>327</v>
      </c>
      <c r="B66" s="251" t="s">
        <v>377</v>
      </c>
      <c r="C66" s="254"/>
      <c r="D66" s="254"/>
      <c r="E66" s="254"/>
      <c r="F66" s="252"/>
      <c r="G66" s="254"/>
      <c r="H66" s="254"/>
      <c r="I66" s="253">
        <f t="shared" si="10"/>
        <v>0</v>
      </c>
      <c r="J66" s="247"/>
      <c r="K66" s="253">
        <f t="shared" si="15"/>
        <v>0</v>
      </c>
    </row>
    <row r="67" spans="1:11" x14ac:dyDescent="0.2">
      <c r="A67" s="250" t="s">
        <v>329</v>
      </c>
      <c r="B67" s="251" t="s">
        <v>378</v>
      </c>
      <c r="C67" s="252"/>
      <c r="D67" s="252"/>
      <c r="E67" s="252"/>
      <c r="F67" s="252"/>
      <c r="G67" s="252"/>
      <c r="H67" s="252"/>
      <c r="I67" s="253">
        <f t="shared" si="10"/>
        <v>0</v>
      </c>
      <c r="J67" s="247"/>
      <c r="K67" s="253">
        <f t="shared" si="15"/>
        <v>0</v>
      </c>
    </row>
    <row r="68" spans="1:11" x14ac:dyDescent="0.2">
      <c r="A68" s="250" t="s">
        <v>379</v>
      </c>
      <c r="B68" s="251" t="s">
        <v>380</v>
      </c>
      <c r="C68" s="254"/>
      <c r="D68" s="254"/>
      <c r="E68" s="254"/>
      <c r="F68" s="252">
        <v>-8289</v>
      </c>
      <c r="G68" s="254"/>
      <c r="H68" s="254"/>
      <c r="I68" s="253">
        <f t="shared" si="10"/>
        <v>-8289</v>
      </c>
      <c r="J68" s="247"/>
      <c r="K68" s="253">
        <f t="shared" si="15"/>
        <v>-8289</v>
      </c>
    </row>
    <row r="69" spans="1:11" x14ac:dyDescent="0.2">
      <c r="A69" s="250" t="s">
        <v>381</v>
      </c>
      <c r="B69" s="251" t="s">
        <v>382</v>
      </c>
      <c r="C69" s="267">
        <f t="shared" ref="C69:H69" si="17">SUM(C71+C76+C77+C78+C79+C80+C81+C82+C83)</f>
        <v>0</v>
      </c>
      <c r="D69" s="267">
        <f t="shared" si="17"/>
        <v>0</v>
      </c>
      <c r="E69" s="267">
        <f t="shared" si="17"/>
        <v>0</v>
      </c>
      <c r="F69" s="267">
        <f t="shared" si="17"/>
        <v>0</v>
      </c>
      <c r="G69" s="267">
        <f t="shared" si="17"/>
        <v>-4008768</v>
      </c>
      <c r="H69" s="267">
        <f t="shared" si="17"/>
        <v>0</v>
      </c>
      <c r="I69" s="253">
        <f t="shared" si="10"/>
        <v>-4008768</v>
      </c>
      <c r="J69" s="255">
        <f>SUM(J71+J76+J77+J78+J79+J80+J81+J82+J83)</f>
        <v>0</v>
      </c>
      <c r="K69" s="253">
        <f t="shared" si="15"/>
        <v>-4008768</v>
      </c>
    </row>
    <row r="70" spans="1:11" x14ac:dyDescent="0.2">
      <c r="A70" s="250" t="s">
        <v>184</v>
      </c>
      <c r="B70" s="251"/>
      <c r="C70" s="268"/>
      <c r="D70" s="268"/>
      <c r="E70" s="268"/>
      <c r="F70" s="268"/>
      <c r="G70" s="268"/>
      <c r="H70" s="268"/>
      <c r="I70" s="253"/>
      <c r="J70" s="256"/>
      <c r="K70" s="253"/>
    </row>
    <row r="71" spans="1:11" x14ac:dyDescent="0.2">
      <c r="A71" s="250" t="s">
        <v>335</v>
      </c>
      <c r="B71" s="251" t="s">
        <v>383</v>
      </c>
      <c r="C71" s="267">
        <f t="shared" ref="C71:H71" si="18">SUM(C73:C75)</f>
        <v>0</v>
      </c>
      <c r="D71" s="267">
        <f t="shared" si="18"/>
        <v>0</v>
      </c>
      <c r="E71" s="267">
        <f t="shared" si="18"/>
        <v>0</v>
      </c>
      <c r="F71" s="267">
        <f t="shared" si="18"/>
        <v>0</v>
      </c>
      <c r="G71" s="267">
        <f t="shared" si="18"/>
        <v>0</v>
      </c>
      <c r="H71" s="267">
        <f t="shared" si="18"/>
        <v>0</v>
      </c>
      <c r="I71" s="253">
        <f t="shared" si="10"/>
        <v>0</v>
      </c>
      <c r="J71" s="255">
        <f>SUM(J73:J75)</f>
        <v>0</v>
      </c>
      <c r="K71" s="253">
        <f t="shared" si="15"/>
        <v>0</v>
      </c>
    </row>
    <row r="72" spans="1:11" x14ac:dyDescent="0.2">
      <c r="A72" s="250" t="s">
        <v>184</v>
      </c>
      <c r="B72" s="251"/>
      <c r="C72" s="268"/>
      <c r="D72" s="268"/>
      <c r="E72" s="268"/>
      <c r="F72" s="268"/>
      <c r="G72" s="268"/>
      <c r="H72" s="268"/>
      <c r="I72" s="253"/>
      <c r="J72" s="256"/>
      <c r="K72" s="253"/>
    </row>
    <row r="73" spans="1:11" x14ac:dyDescent="0.2">
      <c r="A73" s="250" t="s">
        <v>337</v>
      </c>
      <c r="B73" s="251"/>
      <c r="C73" s="252"/>
      <c r="D73" s="252"/>
      <c r="E73" s="252"/>
      <c r="F73" s="252"/>
      <c r="G73" s="252"/>
      <c r="H73" s="252"/>
      <c r="I73" s="253">
        <f t="shared" si="10"/>
        <v>0</v>
      </c>
      <c r="J73" s="247"/>
      <c r="K73" s="253">
        <f t="shared" si="15"/>
        <v>0</v>
      </c>
    </row>
    <row r="74" spans="1:11" x14ac:dyDescent="0.2">
      <c r="A74" s="250" t="s">
        <v>338</v>
      </c>
      <c r="B74" s="251"/>
      <c r="C74" s="252"/>
      <c r="D74" s="252"/>
      <c r="E74" s="252"/>
      <c r="F74" s="252"/>
      <c r="G74" s="252"/>
      <c r="H74" s="252"/>
      <c r="I74" s="253">
        <f t="shared" si="10"/>
        <v>0</v>
      </c>
      <c r="J74" s="247"/>
      <c r="K74" s="253">
        <f t="shared" si="15"/>
        <v>0</v>
      </c>
    </row>
    <row r="75" spans="1:11" ht="24" x14ac:dyDescent="0.2">
      <c r="A75" s="250" t="s">
        <v>339</v>
      </c>
      <c r="B75" s="251"/>
      <c r="C75" s="252"/>
      <c r="D75" s="252"/>
      <c r="E75" s="252"/>
      <c r="F75" s="252"/>
      <c r="G75" s="252"/>
      <c r="H75" s="252"/>
      <c r="I75" s="253">
        <f t="shared" si="10"/>
        <v>0</v>
      </c>
      <c r="J75" s="247"/>
      <c r="K75" s="253">
        <f t="shared" si="15"/>
        <v>0</v>
      </c>
    </row>
    <row r="76" spans="1:11" x14ac:dyDescent="0.2">
      <c r="A76" s="250" t="s">
        <v>340</v>
      </c>
      <c r="B76" s="251" t="s">
        <v>384</v>
      </c>
      <c r="C76" s="252"/>
      <c r="D76" s="252"/>
      <c r="E76" s="252"/>
      <c r="F76" s="252"/>
      <c r="G76" s="252"/>
      <c r="H76" s="252"/>
      <c r="I76" s="253">
        <f t="shared" si="10"/>
        <v>0</v>
      </c>
      <c r="J76" s="247"/>
      <c r="K76" s="253">
        <f t="shared" si="15"/>
        <v>0</v>
      </c>
    </row>
    <row r="77" spans="1:11" x14ac:dyDescent="0.2">
      <c r="A77" s="250" t="s">
        <v>342</v>
      </c>
      <c r="B77" s="251" t="s">
        <v>385</v>
      </c>
      <c r="C77" s="252"/>
      <c r="D77" s="252"/>
      <c r="E77" s="252"/>
      <c r="F77" s="252"/>
      <c r="G77" s="252"/>
      <c r="H77" s="252"/>
      <c r="I77" s="253">
        <f t="shared" si="10"/>
        <v>0</v>
      </c>
      <c r="J77" s="247"/>
      <c r="K77" s="253">
        <f t="shared" si="15"/>
        <v>0</v>
      </c>
    </row>
    <row r="78" spans="1:11" ht="24" x14ac:dyDescent="0.2">
      <c r="A78" s="250" t="s">
        <v>344</v>
      </c>
      <c r="B78" s="251" t="s">
        <v>386</v>
      </c>
      <c r="C78" s="252"/>
      <c r="D78" s="252"/>
      <c r="E78" s="252"/>
      <c r="F78" s="252"/>
      <c r="G78" s="252"/>
      <c r="H78" s="252"/>
      <c r="I78" s="253">
        <f t="shared" si="10"/>
        <v>0</v>
      </c>
      <c r="J78" s="247"/>
      <c r="K78" s="253">
        <f t="shared" si="15"/>
        <v>0</v>
      </c>
    </row>
    <row r="79" spans="1:11" ht="24" x14ac:dyDescent="0.2">
      <c r="A79" s="250" t="s">
        <v>346</v>
      </c>
      <c r="B79" s="251" t="s">
        <v>387</v>
      </c>
      <c r="C79" s="252"/>
      <c r="D79" s="252"/>
      <c r="E79" s="252"/>
      <c r="F79" s="252"/>
      <c r="G79" s="252"/>
      <c r="H79" s="252"/>
      <c r="I79" s="253">
        <f t="shared" si="10"/>
        <v>0</v>
      </c>
      <c r="J79" s="247"/>
      <c r="K79" s="253">
        <f t="shared" si="15"/>
        <v>0</v>
      </c>
    </row>
    <row r="80" spans="1:11" x14ac:dyDescent="0.2">
      <c r="A80" s="250" t="s">
        <v>348</v>
      </c>
      <c r="B80" s="251" t="s">
        <v>388</v>
      </c>
      <c r="C80" s="252"/>
      <c r="D80" s="252"/>
      <c r="E80" s="252"/>
      <c r="F80" s="252"/>
      <c r="G80" s="252">
        <v>-4008768</v>
      </c>
      <c r="H80" s="252"/>
      <c r="I80" s="253">
        <f t="shared" si="10"/>
        <v>-4008768</v>
      </c>
      <c r="J80" s="247"/>
      <c r="K80" s="253">
        <f t="shared" si="15"/>
        <v>-4008768</v>
      </c>
    </row>
    <row r="81" spans="1:12" x14ac:dyDescent="0.2">
      <c r="A81" s="250" t="s">
        <v>350</v>
      </c>
      <c r="B81" s="251" t="s">
        <v>389</v>
      </c>
      <c r="C81" s="252"/>
      <c r="D81" s="252"/>
      <c r="E81" s="252"/>
      <c r="F81" s="252"/>
      <c r="G81" s="252"/>
      <c r="H81" s="252"/>
      <c r="I81" s="253">
        <f t="shared" si="10"/>
        <v>0</v>
      </c>
      <c r="J81" s="247"/>
      <c r="K81" s="253">
        <f t="shared" si="15"/>
        <v>0</v>
      </c>
    </row>
    <row r="82" spans="1:12" x14ac:dyDescent="0.2">
      <c r="A82" s="250" t="s">
        <v>352</v>
      </c>
      <c r="B82" s="251" t="s">
        <v>390</v>
      </c>
      <c r="C82" s="252"/>
      <c r="D82" s="252"/>
      <c r="E82" s="252"/>
      <c r="F82" s="252"/>
      <c r="G82" s="252"/>
      <c r="H82" s="252"/>
      <c r="I82" s="253">
        <f t="shared" si="10"/>
        <v>0</v>
      </c>
      <c r="J82" s="247"/>
      <c r="K82" s="253">
        <f t="shared" si="15"/>
        <v>0</v>
      </c>
    </row>
    <row r="83" spans="1:12" ht="24" x14ac:dyDescent="0.2">
      <c r="A83" s="250" t="s">
        <v>354</v>
      </c>
      <c r="B83" s="251" t="s">
        <v>391</v>
      </c>
      <c r="C83" s="252"/>
      <c r="D83" s="252"/>
      <c r="E83" s="252"/>
      <c r="F83" s="252"/>
      <c r="G83" s="252"/>
      <c r="H83" s="252"/>
      <c r="I83" s="253">
        <f t="shared" si="10"/>
        <v>0</v>
      </c>
      <c r="J83" s="247"/>
      <c r="K83" s="253">
        <f t="shared" si="15"/>
        <v>0</v>
      </c>
    </row>
    <row r="84" spans="1:12" x14ac:dyDescent="0.2">
      <c r="A84" s="250" t="s">
        <v>356</v>
      </c>
      <c r="B84" s="251" t="s">
        <v>392</v>
      </c>
      <c r="C84" s="252"/>
      <c r="D84" s="252"/>
      <c r="E84" s="252"/>
      <c r="F84" s="252"/>
      <c r="G84" s="252"/>
      <c r="H84" s="252"/>
      <c r="I84" s="253">
        <f t="shared" si="10"/>
        <v>0</v>
      </c>
      <c r="J84" s="247"/>
      <c r="K84" s="253">
        <f t="shared" si="15"/>
        <v>0</v>
      </c>
    </row>
    <row r="85" spans="1:12" s="249" customFormat="1" ht="24" x14ac:dyDescent="0.2">
      <c r="A85" s="244" t="s">
        <v>393</v>
      </c>
      <c r="B85" s="245">
        <v>800</v>
      </c>
      <c r="C85" s="247">
        <f>C55+C56+C69+C84</f>
        <v>4405169</v>
      </c>
      <c r="D85" s="247">
        <f t="shared" ref="D85:J85" si="19">D55+D56+D69+D84</f>
        <v>0</v>
      </c>
      <c r="E85" s="247">
        <f t="shared" si="19"/>
        <v>0</v>
      </c>
      <c r="F85" s="247">
        <f t="shared" si="19"/>
        <v>-400409</v>
      </c>
      <c r="G85" s="247">
        <f t="shared" si="19"/>
        <v>79318531</v>
      </c>
      <c r="H85" s="247">
        <f t="shared" si="19"/>
        <v>0</v>
      </c>
      <c r="I85" s="253">
        <f>SUM(C85:H85)</f>
        <v>83323291</v>
      </c>
      <c r="J85" s="247">
        <f t="shared" si="19"/>
        <v>0</v>
      </c>
      <c r="K85" s="253">
        <f t="shared" si="15"/>
        <v>83323291</v>
      </c>
      <c r="L85" s="248"/>
    </row>
    <row r="86" spans="1:12" s="273" customFormat="1" hidden="1" x14ac:dyDescent="0.2">
      <c r="A86" s="228" t="s">
        <v>394</v>
      </c>
      <c r="B86" s="228"/>
      <c r="C86" s="272">
        <f>C50-Ф1!D135</f>
        <v>0</v>
      </c>
      <c r="D86" s="272">
        <f>D50-Ф1!D136</f>
        <v>0</v>
      </c>
      <c r="E86" s="272">
        <f>E50-Ф1!D137</f>
        <v>0</v>
      </c>
      <c r="F86" s="272">
        <f>F50-Ф1!D138</f>
        <v>0</v>
      </c>
      <c r="G86" s="272">
        <f>G50-Ф1!D139</f>
        <v>0</v>
      </c>
      <c r="H86" s="272">
        <f>H50-Ф1!D140</f>
        <v>0</v>
      </c>
      <c r="I86" s="228"/>
      <c r="J86" s="228">
        <f>J50-Ф1!D142</f>
        <v>0</v>
      </c>
      <c r="K86" s="228">
        <f>K50-Ф1!D143</f>
        <v>0</v>
      </c>
      <c r="L86" s="228"/>
    </row>
    <row r="87" spans="1:12" s="273" customFormat="1" hidden="1" x14ac:dyDescent="0.2">
      <c r="A87" s="271" t="s">
        <v>395</v>
      </c>
      <c r="B87" s="228"/>
      <c r="C87" s="272">
        <f>C85-Ф1!C135</f>
        <v>0</v>
      </c>
      <c r="D87" s="272">
        <f>D85-Ф1!C136</f>
        <v>0</v>
      </c>
      <c r="E87" s="272">
        <f>E85-Ф1!C137</f>
        <v>0</v>
      </c>
      <c r="F87" s="272">
        <f>F85-Ф1!C138</f>
        <v>0</v>
      </c>
      <c r="G87" s="272">
        <f>G85-Ф1!C139</f>
        <v>0</v>
      </c>
      <c r="H87" s="272">
        <f>H85-Ф1!C140</f>
        <v>0</v>
      </c>
      <c r="I87" s="228"/>
      <c r="J87" s="228">
        <f>J85-Ф1!C142</f>
        <v>0</v>
      </c>
      <c r="K87" s="228">
        <f>K85-Ф1!C143</f>
        <v>0</v>
      </c>
      <c r="L87" s="228"/>
    </row>
    <row r="89" spans="1:12" x14ac:dyDescent="0.2">
      <c r="A89" s="274" t="str">
        <f>Ф1!A146</f>
        <v xml:space="preserve">Председатель Правления </v>
      </c>
      <c r="B89" s="225"/>
      <c r="D89" s="226"/>
      <c r="E89" s="226"/>
      <c r="F89" s="226"/>
      <c r="G89" s="226"/>
      <c r="H89" s="226"/>
      <c r="I89" s="225"/>
      <c r="J89" s="225"/>
      <c r="K89" s="225"/>
    </row>
    <row r="90" spans="1:12" x14ac:dyDescent="0.2">
      <c r="A90" s="274" t="str">
        <f>Ф1!A147</f>
        <v>Бежецкий Сергей Владимирович</v>
      </c>
      <c r="B90" s="225"/>
      <c r="C90" s="235"/>
      <c r="D90" s="226"/>
      <c r="E90" s="226"/>
      <c r="F90" s="226"/>
      <c r="G90" s="226"/>
      <c r="H90" s="226"/>
      <c r="I90" s="225"/>
      <c r="J90" s="225"/>
      <c r="K90" s="225"/>
    </row>
    <row r="91" spans="1:12" x14ac:dyDescent="0.2">
      <c r="A91" s="275"/>
      <c r="B91" s="225"/>
      <c r="C91" s="226" t="s">
        <v>145</v>
      </c>
      <c r="D91" s="226"/>
      <c r="E91" s="226"/>
      <c r="F91" s="226"/>
      <c r="G91" s="226"/>
      <c r="H91" s="226"/>
      <c r="I91" s="225"/>
      <c r="J91" s="225"/>
      <c r="K91" s="225"/>
    </row>
    <row r="92" spans="1:12" x14ac:dyDescent="0.2">
      <c r="A92" s="275"/>
      <c r="B92" s="225"/>
      <c r="D92" s="226"/>
      <c r="E92" s="226"/>
      <c r="F92" s="226"/>
      <c r="G92" s="226"/>
      <c r="H92" s="226"/>
      <c r="I92" s="225"/>
      <c r="J92" s="225"/>
      <c r="K92" s="225"/>
    </row>
    <row r="93" spans="1:12" x14ac:dyDescent="0.2">
      <c r="A93" s="274" t="str">
        <f>Ф1!A150</f>
        <v xml:space="preserve">Главный бухгалтер  </v>
      </c>
      <c r="B93" s="225"/>
      <c r="C93" s="226"/>
      <c r="D93" s="226"/>
      <c r="E93" s="226"/>
      <c r="F93" s="226"/>
      <c r="G93" s="226"/>
      <c r="H93" s="226"/>
      <c r="I93" s="225"/>
      <c r="J93" s="225"/>
      <c r="K93" s="225"/>
    </row>
    <row r="94" spans="1:12" x14ac:dyDescent="0.2">
      <c r="A94" s="274" t="str">
        <f>Ф1!A151</f>
        <v>Оразбекова Динара Тлеукеновна</v>
      </c>
      <c r="B94" s="225"/>
      <c r="C94" s="235"/>
      <c r="D94" s="226"/>
      <c r="E94" s="226"/>
      <c r="F94" s="226"/>
      <c r="G94" s="226"/>
      <c r="H94" s="226"/>
      <c r="I94" s="225"/>
      <c r="J94" s="225"/>
      <c r="K94" s="225"/>
    </row>
    <row r="95" spans="1:12" x14ac:dyDescent="0.2">
      <c r="A95" s="275"/>
      <c r="C95" s="226" t="s">
        <v>145</v>
      </c>
    </row>
    <row r="96" spans="1:12" x14ac:dyDescent="0.2">
      <c r="A96" s="275" t="str">
        <f>Ф1!A153</f>
        <v>Место печати</v>
      </c>
    </row>
    <row r="97" spans="1:1" x14ac:dyDescent="0.2">
      <c r="A97" s="275"/>
    </row>
    <row r="98" spans="1:1" x14ac:dyDescent="0.2">
      <c r="A98" s="275"/>
    </row>
    <row r="99" spans="1:1" x14ac:dyDescent="0.2">
      <c r="A99" s="275"/>
    </row>
    <row r="100" spans="1:1" x14ac:dyDescent="0.2">
      <c r="A100" s="275"/>
    </row>
    <row r="101" spans="1:1" x14ac:dyDescent="0.2">
      <c r="A101" s="275"/>
    </row>
    <row r="102" spans="1:1" x14ac:dyDescent="0.2">
      <c r="A102" s="275"/>
    </row>
    <row r="103" spans="1:1" x14ac:dyDescent="0.2">
      <c r="A103" s="275"/>
    </row>
  </sheetData>
  <mergeCells count="6">
    <mergeCell ref="A16:A17"/>
    <mergeCell ref="B16:B17"/>
    <mergeCell ref="C16:H16"/>
    <mergeCell ref="I16:I17"/>
    <mergeCell ref="J16:J17"/>
    <mergeCell ref="K16:K17"/>
  </mergeCells>
  <pageMargins left="0.70866141732283472" right="0.70866141732283472" top="0.74803149606299213" bottom="0.43307086614173229" header="0.31496062992125984" footer="0.31496062992125984"/>
  <pageSetup paperSize="9" scale="60" fitToHeight="2" orientation="landscape" r:id="rId1"/>
  <headerFooter>
    <oddHeader>&amp;R&amp;A</oddHeader>
  </headerFooter>
  <rowBreaks count="1" manualBreakCount="1">
    <brk id="5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Ф1</vt:lpstr>
      <vt:lpstr>Ф2</vt:lpstr>
      <vt:lpstr>Ф3</vt:lpstr>
      <vt:lpstr>Ф4</vt:lpstr>
      <vt:lpstr>Ф4!Заголовки_для_печати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Липина Татьяна Юрьевна</dc:creator>
  <cp:lastModifiedBy>Липина Татьяна Юрьевна</cp:lastModifiedBy>
  <dcterms:created xsi:type="dcterms:W3CDTF">2023-02-22T03:45:20Z</dcterms:created>
  <dcterms:modified xsi:type="dcterms:W3CDTF">2023-02-22T03:57:56Z</dcterms:modified>
</cp:coreProperties>
</file>